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Баланс" sheetId="1" r:id="rId1"/>
    <sheet name="Фин.рез" sheetId="2" r:id="rId2"/>
    <sheet name="Св. одв. неф.акт." sheetId="3" r:id="rId3"/>
  </sheets>
  <definedNames>
    <definedName name="_xlnm.Print_Area" localSheetId="1">'Фин.рез'!$A$1:$H$101</definedName>
  </definedNames>
  <calcPr fullCalcOnLoad="1"/>
</workbook>
</file>

<file path=xl/sharedStrings.xml><?xml version="1.0" encoding="utf-8"?>
<sst xmlns="http://schemas.openxmlformats.org/spreadsheetml/2006/main" count="970" uniqueCount="868">
  <si>
    <t>ГОДОВОЙ ОТЧЕТ ОБ ИСПОЛНЕНИИ БЮДЖЕТА. ОСНОВНОЙ</t>
  </si>
  <si>
    <t>№ листа / № строки</t>
  </si>
  <si>
    <t>Код показателя</t>
  </si>
  <si>
    <t>Наименование показателя</t>
  </si>
  <si>
    <t xml:space="preserve"> на начало года</t>
  </si>
  <si>
    <t xml:space="preserve"> на конец года</t>
  </si>
  <si>
    <t>справочно: отклонение (на конец-на начало)</t>
  </si>
  <si>
    <t>20,1</t>
  </si>
  <si>
    <t>10100000</t>
  </si>
  <si>
    <t>Основные средства (балансовая стоимость, 010100000)</t>
  </si>
  <si>
    <t>010</t>
  </si>
  <si>
    <t>20,2</t>
  </si>
  <si>
    <t>10110000</t>
  </si>
  <si>
    <t>недвижимое имущество учреждения (010110000)</t>
  </si>
  <si>
    <t>011</t>
  </si>
  <si>
    <t>20,3</t>
  </si>
  <si>
    <t>10130000</t>
  </si>
  <si>
    <t>иное движимое имущество учреждения (010130000)</t>
  </si>
  <si>
    <t>013</t>
  </si>
  <si>
    <t>20,4</t>
  </si>
  <si>
    <t>10140000</t>
  </si>
  <si>
    <t>предметы лизинга (010140000)</t>
  </si>
  <si>
    <t>014</t>
  </si>
  <si>
    <t>20,5</t>
  </si>
  <si>
    <t>10400000</t>
  </si>
  <si>
    <t>Амортизация основных средств</t>
  </si>
  <si>
    <t>020</t>
  </si>
  <si>
    <t>20,6</t>
  </si>
  <si>
    <t>10410000</t>
  </si>
  <si>
    <t>Амортизация недвижимого имущества учреждения (010410000)</t>
  </si>
  <si>
    <t>021</t>
  </si>
  <si>
    <t>20,7</t>
  </si>
  <si>
    <t>10430000</t>
  </si>
  <si>
    <t>Амортизация иного движимого имущества учреждения (010430000)</t>
  </si>
  <si>
    <t>023</t>
  </si>
  <si>
    <t>20,8</t>
  </si>
  <si>
    <t>10440000</t>
  </si>
  <si>
    <t>Амортизация предметов лизинга (010440000)</t>
  </si>
  <si>
    <t>024</t>
  </si>
  <si>
    <t>20,9</t>
  </si>
  <si>
    <t>R0300000</t>
  </si>
  <si>
    <t>Основные средства (остаточная стоимость, стр.010 -  стр.020)</t>
  </si>
  <si>
    <t>030</t>
  </si>
  <si>
    <t>20,10</t>
  </si>
  <si>
    <t>R0310000</t>
  </si>
  <si>
    <t>недвижимое имущество учреждения (остаточная стоимость, стр.011 -  стр.021)</t>
  </si>
  <si>
    <t>031</t>
  </si>
  <si>
    <t>20,11</t>
  </si>
  <si>
    <t>R0330000</t>
  </si>
  <si>
    <t>иное движимое имущество учреждения (остаточная стоимость, стр.013 -  стр.023)</t>
  </si>
  <si>
    <t>033</t>
  </si>
  <si>
    <t>20,12</t>
  </si>
  <si>
    <t>R0340000</t>
  </si>
  <si>
    <t>предметы лизинга (остаточная стоимость, стр.014 -  стр.024)</t>
  </si>
  <si>
    <t>034</t>
  </si>
  <si>
    <t>20,13</t>
  </si>
  <si>
    <t>10200000</t>
  </si>
  <si>
    <t>Нематериальные активы (балансовая стоимость, 010200000)</t>
  </si>
  <si>
    <t>040</t>
  </si>
  <si>
    <t>20,14</t>
  </si>
  <si>
    <t>10230000</t>
  </si>
  <si>
    <t>иное движимое имущество учреждения (010230000)</t>
  </si>
  <si>
    <t>042</t>
  </si>
  <si>
    <t>20,15</t>
  </si>
  <si>
    <t>10240000</t>
  </si>
  <si>
    <t>предметы лизинга  (010240000)</t>
  </si>
  <si>
    <t>043</t>
  </si>
  <si>
    <t>20,16</t>
  </si>
  <si>
    <t>R0500000</t>
  </si>
  <si>
    <t>Амортизация нематериальных активов</t>
  </si>
  <si>
    <t>050</t>
  </si>
  <si>
    <t>20,17</t>
  </si>
  <si>
    <t>10439000</t>
  </si>
  <si>
    <t>иного движимого имущества учреждения (010439000)</t>
  </si>
  <si>
    <t>052</t>
  </si>
  <si>
    <t>20,18</t>
  </si>
  <si>
    <t>10449000</t>
  </si>
  <si>
    <t>предметов лизинга  (010449000)</t>
  </si>
  <si>
    <t>053</t>
  </si>
  <si>
    <t>20,19</t>
  </si>
  <si>
    <t>R0600000</t>
  </si>
  <si>
    <t>Нематериальные активы (остаточная стоимость, стр. 040 -  стр.050)</t>
  </si>
  <si>
    <t>060</t>
  </si>
  <si>
    <t>20,20</t>
  </si>
  <si>
    <t>R0620000</t>
  </si>
  <si>
    <t>иное движимое имущество учреждения (остаточная стоимость, стр. 042 -  стр.052)</t>
  </si>
  <si>
    <t>062</t>
  </si>
  <si>
    <t>20,21</t>
  </si>
  <si>
    <t>R0630000</t>
  </si>
  <si>
    <t>предметы лизинга (остаточная стоимость, стр. 043 -  стр.053)</t>
  </si>
  <si>
    <t>063</t>
  </si>
  <si>
    <t>20,22</t>
  </si>
  <si>
    <t>10300000</t>
  </si>
  <si>
    <t>Непроизведенные активы (балансовая стоимость, 010300000)</t>
  </si>
  <si>
    <t>070</t>
  </si>
  <si>
    <t>20,23</t>
  </si>
  <si>
    <t>10500000</t>
  </si>
  <si>
    <t>Материальные запасы (010500000)</t>
  </si>
  <si>
    <t>080</t>
  </si>
  <si>
    <t>20,24</t>
  </si>
  <si>
    <t>10600000</t>
  </si>
  <si>
    <t>Вложения в нефинансовые активы (010600000)</t>
  </si>
  <si>
    <t>090</t>
  </si>
  <si>
    <t>20,25</t>
  </si>
  <si>
    <t>10610000</t>
  </si>
  <si>
    <t>в недвижимое имущество учреждения (010610000)</t>
  </si>
  <si>
    <t>091</t>
  </si>
  <si>
    <t>20,26</t>
  </si>
  <si>
    <t>10630000</t>
  </si>
  <si>
    <t>в иное движимое имущество учреждения (010630000)</t>
  </si>
  <si>
    <t>093</t>
  </si>
  <si>
    <t>20,27</t>
  </si>
  <si>
    <t>10640000</t>
  </si>
  <si>
    <t>в предметы лизинга (010640000)</t>
  </si>
  <si>
    <t>094</t>
  </si>
  <si>
    <t>20,28</t>
  </si>
  <si>
    <t>10700000</t>
  </si>
  <si>
    <t>Нефинансовые активы в пути (010700000)</t>
  </si>
  <si>
    <t>100</t>
  </si>
  <si>
    <t>20,29</t>
  </si>
  <si>
    <t>10710000</t>
  </si>
  <si>
    <t>недвижимое имущество учреждения в пути (010710000)</t>
  </si>
  <si>
    <t>101</t>
  </si>
  <si>
    <t>20,30</t>
  </si>
  <si>
    <t>10730000</t>
  </si>
  <si>
    <t>иное движимое имущество учреждения в пути (010730000)</t>
  </si>
  <si>
    <t>103</t>
  </si>
  <si>
    <t>20,31</t>
  </si>
  <si>
    <t>10740000</t>
  </si>
  <si>
    <t>предметы лизинга в пути (010740000)</t>
  </si>
  <si>
    <t>104</t>
  </si>
  <si>
    <t>20,32</t>
  </si>
  <si>
    <t>10800000</t>
  </si>
  <si>
    <t>Нефинансовые активы имущества казны (балансовая стоимость, 010800000)</t>
  </si>
  <si>
    <t>110</t>
  </si>
  <si>
    <t>20,33</t>
  </si>
  <si>
    <t>10450000</t>
  </si>
  <si>
    <t>Амортизация имущества, составляющего казну  (010450000)</t>
  </si>
  <si>
    <t>120</t>
  </si>
  <si>
    <t>20,34</t>
  </si>
  <si>
    <t>R1300000</t>
  </si>
  <si>
    <t>Нефинансовые активы имущества казны (остаточная стоимость, стр. 110 - стр. 120)</t>
  </si>
  <si>
    <t>130</t>
  </si>
  <si>
    <t>20,35</t>
  </si>
  <si>
    <t>10900000</t>
  </si>
  <si>
    <t>Затраты на изготовление готовой продукции, выполнение работ, услуг (010900000)</t>
  </si>
  <si>
    <t>140</t>
  </si>
  <si>
    <t>20,36</t>
  </si>
  <si>
    <t>R1500000</t>
  </si>
  <si>
    <t>Итого по разделу I (стр.030 + стр.060 + стр.070 + стр.080 + стр.090 + стр.100 + стр.130 + стр. 140)</t>
  </si>
  <si>
    <t>150</t>
  </si>
  <si>
    <t>20,37</t>
  </si>
  <si>
    <t>20100000</t>
  </si>
  <si>
    <t>Денежные средства учреждения (020100000)</t>
  </si>
  <si>
    <t>170</t>
  </si>
  <si>
    <t>20,38</t>
  </si>
  <si>
    <t>20111000</t>
  </si>
  <si>
    <t>денежные средства учреждения на лицевых счетах в органе казначейства (020111000)</t>
  </si>
  <si>
    <t>171</t>
  </si>
  <si>
    <t>20,39</t>
  </si>
  <si>
    <t>20113000</t>
  </si>
  <si>
    <t>денежные средства учреждения в пути в органе казначейства (020113000)</t>
  </si>
  <si>
    <t>172</t>
  </si>
  <si>
    <t>20,40</t>
  </si>
  <si>
    <t>20121000</t>
  </si>
  <si>
    <t>денежные средства учреждения на счетах в кредитной организации (020121000)</t>
  </si>
  <si>
    <t>173</t>
  </si>
  <si>
    <t>20,41</t>
  </si>
  <si>
    <t>20123000</t>
  </si>
  <si>
    <t>денежные средства учреждения в кредитной организации в пути (020123000)</t>
  </si>
  <si>
    <t>174</t>
  </si>
  <si>
    <t>20,42</t>
  </si>
  <si>
    <t>20126000</t>
  </si>
  <si>
    <t>аккредитивы на счетах учреждения в кредитной организации (020126000)</t>
  </si>
  <si>
    <t>175</t>
  </si>
  <si>
    <t>20,43</t>
  </si>
  <si>
    <t>20127000</t>
  </si>
  <si>
    <t>денежные средства учреждения в иностранной валюте на счетах в кредитной организации (020127000)</t>
  </si>
  <si>
    <t>176</t>
  </si>
  <si>
    <t>20,44</t>
  </si>
  <si>
    <t>20134000</t>
  </si>
  <si>
    <t>касса (020134000)</t>
  </si>
  <si>
    <t>177</t>
  </si>
  <si>
    <t>20,45</t>
  </si>
  <si>
    <t>20135000</t>
  </si>
  <si>
    <t>денежные документы (020135000)</t>
  </si>
  <si>
    <t>178</t>
  </si>
  <si>
    <t>20,46</t>
  </si>
  <si>
    <t>20122000</t>
  </si>
  <si>
    <t>денежные средства учреждения, размещенные на депозиты в кредитной организации (020122000)</t>
  </si>
  <si>
    <t>20,47</t>
  </si>
  <si>
    <t>20210000</t>
  </si>
  <si>
    <t>Средства на счетах бюджета в органе Федерального казначейства (020210000)</t>
  </si>
  <si>
    <t>180</t>
  </si>
  <si>
    <t>20,48</t>
  </si>
  <si>
    <t>20211000</t>
  </si>
  <si>
    <t>средства на счетах бюджета в рублях в органе Федерального казначейства (020211000)</t>
  </si>
  <si>
    <t>181</t>
  </si>
  <si>
    <t>20,49</t>
  </si>
  <si>
    <t>20212000</t>
  </si>
  <si>
    <t>средства на счетах бюджета в органе Федерального казначейства в пути (020212000)</t>
  </si>
  <si>
    <t>182</t>
  </si>
  <si>
    <t>20,50</t>
  </si>
  <si>
    <t>20213000</t>
  </si>
  <si>
    <t>средства на счетах бюджета в иностранной валюте в органах Федерального казначейства (020213000)</t>
  </si>
  <si>
    <t>183</t>
  </si>
  <si>
    <t>20,51</t>
  </si>
  <si>
    <t>20220000</t>
  </si>
  <si>
    <t>Средства на счетах бюджета в кредитной организации (020220000)</t>
  </si>
  <si>
    <t>190</t>
  </si>
  <si>
    <t>20,52</t>
  </si>
  <si>
    <t>20221000</t>
  </si>
  <si>
    <t>средства на счетах бюджета в рублях в кредитной организации (020221000)</t>
  </si>
  <si>
    <t>191</t>
  </si>
  <si>
    <t>20,53</t>
  </si>
  <si>
    <t>20222000</t>
  </si>
  <si>
    <t>средства на счетах бюджета в кредитной организации в пути (020222000)</t>
  </si>
  <si>
    <t>192</t>
  </si>
  <si>
    <t>20,54</t>
  </si>
  <si>
    <t>20223000</t>
  </si>
  <si>
    <t>средства на счетах бюджета в иностранной валюте в кредитной организации (020223000)</t>
  </si>
  <si>
    <t>193</t>
  </si>
  <si>
    <t>20,55</t>
  </si>
  <si>
    <t>20230000</t>
  </si>
  <si>
    <t>Средства бюджета на депозитных счетах (020230000)</t>
  </si>
  <si>
    <t>200</t>
  </si>
  <si>
    <t>20,56</t>
  </si>
  <si>
    <t>20231000</t>
  </si>
  <si>
    <t>средства бюджета на депозитных счетах в рублях (020231000)</t>
  </si>
  <si>
    <t>201</t>
  </si>
  <si>
    <t>20,57</t>
  </si>
  <si>
    <t>20232000</t>
  </si>
  <si>
    <t>средства бюджета на депозитных счетах в пути (020232000)</t>
  </si>
  <si>
    <t>202</t>
  </si>
  <si>
    <t>20,58</t>
  </si>
  <si>
    <t>20233000</t>
  </si>
  <si>
    <t>средства бюджета на депозитных счетах в иностранной валюте (020233000)</t>
  </si>
  <si>
    <t>203</t>
  </si>
  <si>
    <t>20,59</t>
  </si>
  <si>
    <t>20400000</t>
  </si>
  <si>
    <t>Финансовые вложения (020400000)</t>
  </si>
  <si>
    <t>210</t>
  </si>
  <si>
    <t>20,60</t>
  </si>
  <si>
    <t>20420000</t>
  </si>
  <si>
    <t>ценные бумаги, кроме акций  (020420000)</t>
  </si>
  <si>
    <t>211</t>
  </si>
  <si>
    <t>20,61</t>
  </si>
  <si>
    <t>20430000</t>
  </si>
  <si>
    <t>акции и иные формы участия в капитале (020430000)</t>
  </si>
  <si>
    <t>212</t>
  </si>
  <si>
    <t>20,62</t>
  </si>
  <si>
    <t>20450000</t>
  </si>
  <si>
    <t>иные финансовые активы (020450000)</t>
  </si>
  <si>
    <t>213</t>
  </si>
  <si>
    <t>20,63</t>
  </si>
  <si>
    <t>20500000</t>
  </si>
  <si>
    <t>Расчеты по доходам (020500000)</t>
  </si>
  <si>
    <t>230</t>
  </si>
  <si>
    <t>20,64</t>
  </si>
  <si>
    <t>20600000</t>
  </si>
  <si>
    <t>Расчеты по выданным авансам (020600000)</t>
  </si>
  <si>
    <t>260</t>
  </si>
  <si>
    <t>20,65</t>
  </si>
  <si>
    <t>20700000</t>
  </si>
  <si>
    <t>Расчеты по кредитам, займам (ссудам) (020700000)</t>
  </si>
  <si>
    <t>290</t>
  </si>
  <si>
    <t>20,66</t>
  </si>
  <si>
    <t>20710000</t>
  </si>
  <si>
    <t>по представленным кредитам, займам (ссудам) (020710000)</t>
  </si>
  <si>
    <t>291</t>
  </si>
  <si>
    <t>20,67</t>
  </si>
  <si>
    <t>20720000</t>
  </si>
  <si>
    <t>в рамках целевых иностранных кредитов (заимствований) (020720000)</t>
  </si>
  <si>
    <t>292</t>
  </si>
  <si>
    <t>20,68</t>
  </si>
  <si>
    <t>20730000</t>
  </si>
  <si>
    <t>с дебиторами по государственным (муниципальным) гарантиям (020730000)</t>
  </si>
  <si>
    <t>293</t>
  </si>
  <si>
    <t>20,69</t>
  </si>
  <si>
    <t>20800000</t>
  </si>
  <si>
    <t>Расчеты с подотчетными лицами (020800000)</t>
  </si>
  <si>
    <t>310</t>
  </si>
  <si>
    <t>20,70</t>
  </si>
  <si>
    <t>20900000</t>
  </si>
  <si>
    <t>Расчеты по ущербу имуществу (020900000)</t>
  </si>
  <si>
    <t>320</t>
  </si>
  <si>
    <t>20,71</t>
  </si>
  <si>
    <t>21000000</t>
  </si>
  <si>
    <t>Прочие расчеты с дебиторами (021000000)</t>
  </si>
  <si>
    <t>330</t>
  </si>
  <si>
    <t>20,72</t>
  </si>
  <si>
    <t>21001000</t>
  </si>
  <si>
    <t>расчеты по НДС по приобретенным материальным ценностям, работам, услугам (021001000)</t>
  </si>
  <si>
    <t>331</t>
  </si>
  <si>
    <t>20,73</t>
  </si>
  <si>
    <t>21003000</t>
  </si>
  <si>
    <t>расчеты с финансовым органом по наличным денежным средствам (021003000)</t>
  </si>
  <si>
    <t>333</t>
  </si>
  <si>
    <t>20,74</t>
  </si>
  <si>
    <t>21500000</t>
  </si>
  <si>
    <t>Вложения в финансовые активы (021500000)</t>
  </si>
  <si>
    <t>370</t>
  </si>
  <si>
    <t>20,75</t>
  </si>
  <si>
    <t>21520000</t>
  </si>
  <si>
    <t>ценные бумаги, кроме акций  (021520000)</t>
  </si>
  <si>
    <t>371</t>
  </si>
  <si>
    <t>20,76</t>
  </si>
  <si>
    <t>21530000</t>
  </si>
  <si>
    <t>акции и иные формы участия в капитале (021530000)</t>
  </si>
  <si>
    <t>372</t>
  </si>
  <si>
    <t>20,77</t>
  </si>
  <si>
    <t>21550000</t>
  </si>
  <si>
    <t>иные финансовые активы (021550000)</t>
  </si>
  <si>
    <t>373</t>
  </si>
  <si>
    <t>20,78</t>
  </si>
  <si>
    <t>R4000000</t>
  </si>
  <si>
    <t>Итого по разделу II (стр.170  + стр.180 + стр. 190 + стр.200+ стр.210 + стр.230 + стр.260 + стр.290 + стр.310 + стр.320 + стр. 330 + стр.370 )</t>
  </si>
  <si>
    <t>400</t>
  </si>
  <si>
    <t>20,79</t>
  </si>
  <si>
    <t>R4100000</t>
  </si>
  <si>
    <t>БАЛАНС (стр.150 + стр. 400)</t>
  </si>
  <si>
    <t>410</t>
  </si>
  <si>
    <t>20,80</t>
  </si>
  <si>
    <t>30100000</t>
  </si>
  <si>
    <t>Расчеты с кредиторами по долговым обязательствам (030100000)</t>
  </si>
  <si>
    <t>470</t>
  </si>
  <si>
    <t>20,81</t>
  </si>
  <si>
    <t>30110000</t>
  </si>
  <si>
    <t>по долговым обязательствам в рублях (030110000)</t>
  </si>
  <si>
    <t>471</t>
  </si>
  <si>
    <t>20,82</t>
  </si>
  <si>
    <t>30120000</t>
  </si>
  <si>
    <t>по долговым обязательствам по целевым иностранныи кредитам (заимствованиям) (030120000)</t>
  </si>
  <si>
    <t>472</t>
  </si>
  <si>
    <t>20,83</t>
  </si>
  <si>
    <t>30130000</t>
  </si>
  <si>
    <t>по государственным (муниципальным) гарантиям (03013000)</t>
  </si>
  <si>
    <t>473</t>
  </si>
  <si>
    <t>20,84</t>
  </si>
  <si>
    <t>30140000</t>
  </si>
  <si>
    <t>по долговым обязательствам в иностранной валюте (030140000)</t>
  </si>
  <si>
    <t>474</t>
  </si>
  <si>
    <t>20,85</t>
  </si>
  <si>
    <t>30200000</t>
  </si>
  <si>
    <t>Расчеты по принятым обязательствам (030200000)</t>
  </si>
  <si>
    <t>490</t>
  </si>
  <si>
    <t>20,86</t>
  </si>
  <si>
    <t>30300000</t>
  </si>
  <si>
    <t>Расчеты по платежам в бюджеты (030300000)</t>
  </si>
  <si>
    <t>510</t>
  </si>
  <si>
    <t>20,87</t>
  </si>
  <si>
    <t>30301000</t>
  </si>
  <si>
    <t>расчеты по налогу на доходы физических лиц (030301000)</t>
  </si>
  <si>
    <t>511</t>
  </si>
  <si>
    <t>20,88</t>
  </si>
  <si>
    <t>30302000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</si>
  <si>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</si>
  <si>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512</t>
  </si>
  <si>
    <t>20,89</t>
  </si>
  <si>
    <t>30303000</t>
  </si>
  <si>
    <t>расчеты по налогу на прибыль организаций (030303000)</t>
  </si>
  <si>
    <t>513</t>
  </si>
  <si>
    <t>20,90</t>
  </si>
  <si>
    <t>30304000</t>
  </si>
  <si>
    <t>расчеты по налогу на добавленную стоимость (030304000)</t>
  </si>
  <si>
    <t>514</t>
  </si>
  <si>
    <t>20,91</t>
  </si>
  <si>
    <t>30305000</t>
  </si>
  <si>
    <t>расчеты по прочим платежам в бюджет (030305000)</t>
  </si>
  <si>
    <t>515</t>
  </si>
  <si>
    <t>20,92</t>
  </si>
  <si>
    <t>30306000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</si>
  <si>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</si>
  <si>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516</t>
  </si>
  <si>
    <t>20,93</t>
  </si>
  <si>
    <t>30400000</t>
  </si>
  <si>
    <t>Прочие расчеты с кредиторами (030400000)</t>
  </si>
  <si>
    <t>530</t>
  </si>
  <si>
    <t>20,94</t>
  </si>
  <si>
    <t>30401000</t>
  </si>
  <si>
    <t>расчеты по средствам, полученным во временное распоряжение (030401000)</t>
  </si>
  <si>
    <t>531</t>
  </si>
  <si>
    <t>20,95</t>
  </si>
  <si>
    <t>30402000</t>
  </si>
  <si>
    <t>расчеты с депонентами (030402000)</t>
  </si>
  <si>
    <t>532</t>
  </si>
  <si>
    <t>20,96</t>
  </si>
  <si>
    <t>30403000</t>
  </si>
  <si>
    <t>расчеты по удержаниям из выплат по оплате труда (030403000)</t>
  </si>
  <si>
    <t>533</t>
  </si>
  <si>
    <t>20,97</t>
  </si>
  <si>
    <t>30404000</t>
  </si>
  <si>
    <t>внутриведомственные  расчеты (030404000)</t>
  </si>
  <si>
    <t>534</t>
  </si>
  <si>
    <t>20,98</t>
  </si>
  <si>
    <t>R6000000</t>
  </si>
  <si>
    <t>Итого по разделу III (стр.470+ стр.490 + стр. 510 + стр.530)</t>
  </si>
  <si>
    <t>600</t>
  </si>
  <si>
    <t>20,99</t>
  </si>
  <si>
    <t>40000000</t>
  </si>
  <si>
    <t>Финансовый результат(040000000)  (стр.620+стр.690)</t>
  </si>
  <si>
    <t>610</t>
  </si>
  <si>
    <t>20,100</t>
  </si>
  <si>
    <t>40100000</t>
  </si>
  <si>
    <t>Финансовый результат хозяйствующего субъекта (040100000)</t>
  </si>
  <si>
    <t>620</t>
  </si>
  <si>
    <t>20,101</t>
  </si>
  <si>
    <t>40130000</t>
  </si>
  <si>
    <t>финансовый результат прошлых отчетных периодов (040130000)</t>
  </si>
  <si>
    <t>623</t>
  </si>
  <si>
    <t>20,102</t>
  </si>
  <si>
    <t>40140000</t>
  </si>
  <si>
    <t>доходы будущих периодов (040140000)</t>
  </si>
  <si>
    <t>624</t>
  </si>
  <si>
    <t>20,103</t>
  </si>
  <si>
    <t>40150000</t>
  </si>
  <si>
    <t>расходы будущих периодов (040150000)</t>
  </si>
  <si>
    <t>625</t>
  </si>
  <si>
    <t>20,104</t>
  </si>
  <si>
    <t>40200000</t>
  </si>
  <si>
    <t>Результат по кассовым операциям бюджета (040200000)</t>
  </si>
  <si>
    <t>690</t>
  </si>
  <si>
    <t>20,105</t>
  </si>
  <si>
    <t>40230000</t>
  </si>
  <si>
    <t>Результат прошлых отчетных периодов по кассовому исполнению бюджета (040230000)</t>
  </si>
  <si>
    <t>800</t>
  </si>
  <si>
    <t>20,106</t>
  </si>
  <si>
    <t>R9000000</t>
  </si>
  <si>
    <t>БАЛАНС (стр.600 + стр. 610)</t>
  </si>
  <si>
    <t>900</t>
  </si>
  <si>
    <t>Руководитель</t>
  </si>
  <si>
    <t>Гл.бухгалтер</t>
  </si>
  <si>
    <t>Дата распечатки: 20.01.2012</t>
  </si>
  <si>
    <t xml:space="preserve"> </t>
  </si>
  <si>
    <t>Сумма</t>
  </si>
  <si>
    <t>Справочно: контроль с балансом</t>
  </si>
  <si>
    <t>Справочно: контроль со справкой по нефинансовым активам</t>
  </si>
  <si>
    <t>50,1</t>
  </si>
  <si>
    <t>Доходы (стр.020+стр.030+стр.040+стр.050+стр.060+стр.080+стр.090+стр.100+стр.110)</t>
  </si>
  <si>
    <t>50,2</t>
  </si>
  <si>
    <t>Налоговые доходы</t>
  </si>
  <si>
    <t>50,3</t>
  </si>
  <si>
    <t>Доходы от собственности</t>
  </si>
  <si>
    <t>50,4</t>
  </si>
  <si>
    <t>Доходы от оказания платных услуг (работ)</t>
  </si>
  <si>
    <t>50,5</t>
  </si>
  <si>
    <t>Суммы принудительного изъятия</t>
  </si>
  <si>
    <t>50,6</t>
  </si>
  <si>
    <t>Безвозмездные поступления от бюджетов</t>
  </si>
  <si>
    <t>50,7</t>
  </si>
  <si>
    <t>151</t>
  </si>
  <si>
    <t>поступления от других бюджетов бюджетной системы  Российской Федерации</t>
  </si>
  <si>
    <t>061</t>
  </si>
  <si>
    <t>50,8</t>
  </si>
  <si>
    <t>152</t>
  </si>
  <si>
    <t>поступления от наднациональных организаций и правительств иностранных государств</t>
  </si>
  <si>
    <t>50,9</t>
  </si>
  <si>
    <t>153</t>
  </si>
  <si>
    <t>поступления от международных финансовых организаций</t>
  </si>
  <si>
    <t>50,10</t>
  </si>
  <si>
    <t>160</t>
  </si>
  <si>
    <t>Взносы на социальные нужды</t>
  </si>
  <si>
    <t>50,11</t>
  </si>
  <si>
    <t>Доходы от операций с активами</t>
  </si>
  <si>
    <t>50,12</t>
  </si>
  <si>
    <t>доходы от переоценки активов</t>
  </si>
  <si>
    <t>50,13</t>
  </si>
  <si>
    <t>доходы от реализации активов</t>
  </si>
  <si>
    <t>092</t>
  </si>
  <si>
    <t>50,14</t>
  </si>
  <si>
    <t>чрезвычайные доходы от операций с активами</t>
  </si>
  <si>
    <t>50,15</t>
  </si>
  <si>
    <t>Прочие доходы</t>
  </si>
  <si>
    <t>50,16</t>
  </si>
  <si>
    <t>х00</t>
  </si>
  <si>
    <t>Доходы будущих периодов</t>
  </si>
  <si>
    <t>50,17</t>
  </si>
  <si>
    <t>50,18</t>
  </si>
  <si>
    <t>Оплата труда и начисления на выплаты по оплате труда</t>
  </si>
  <si>
    <t>50,19</t>
  </si>
  <si>
    <t>заработная плата</t>
  </si>
  <si>
    <t>161</t>
  </si>
  <si>
    <t>50,20</t>
  </si>
  <si>
    <t>прочие выплаты</t>
  </si>
  <si>
    <t>162</t>
  </si>
  <si>
    <t>50,21</t>
  </si>
  <si>
    <t>начисления на выплаты по оплате труда</t>
  </si>
  <si>
    <t>163</t>
  </si>
  <si>
    <t>50,22</t>
  </si>
  <si>
    <t>220</t>
  </si>
  <si>
    <t>Приобретение услуг</t>
  </si>
  <si>
    <t>50,23</t>
  </si>
  <si>
    <t>221</t>
  </si>
  <si>
    <t>услуги связи</t>
  </si>
  <si>
    <t>50,24</t>
  </si>
  <si>
    <t>222</t>
  </si>
  <si>
    <t>транспортные услуги</t>
  </si>
  <si>
    <t>50,25</t>
  </si>
  <si>
    <t>223</t>
  </si>
  <si>
    <t>коммунальные услуги</t>
  </si>
  <si>
    <t>50,26</t>
  </si>
  <si>
    <t>224</t>
  </si>
  <si>
    <t>арендная плата за пользование имуществом</t>
  </si>
  <si>
    <t>50,27</t>
  </si>
  <si>
    <t>225</t>
  </si>
  <si>
    <t>работы, услуги по содержанию имущества</t>
  </si>
  <si>
    <t>50,28</t>
  </si>
  <si>
    <t>226</t>
  </si>
  <si>
    <t>прочие работы, услуги</t>
  </si>
  <si>
    <t>50,29</t>
  </si>
  <si>
    <t>Обслуживание государственного (муниципального) долга</t>
  </si>
  <si>
    <t>50,30</t>
  </si>
  <si>
    <t>231</t>
  </si>
  <si>
    <t>обслуживание внутреннего долга</t>
  </si>
  <si>
    <t>50,31</t>
  </si>
  <si>
    <t>232</t>
  </si>
  <si>
    <t>обслуживание внешнего долга</t>
  </si>
  <si>
    <t>50,32</t>
  </si>
  <si>
    <t>240</t>
  </si>
  <si>
    <t>Безвозмездные перечисления организациям</t>
  </si>
  <si>
    <t>50,33</t>
  </si>
  <si>
    <t>241</t>
  </si>
  <si>
    <t>безвозмездные перечисления государственным и муниципальным организациям</t>
  </si>
  <si>
    <t>50,34</t>
  </si>
  <si>
    <t>242</t>
  </si>
  <si>
    <t>безвозмездные перечисления организациям, за исключением государственных и муниципальных организаций</t>
  </si>
  <si>
    <t>50,35</t>
  </si>
  <si>
    <t>250</t>
  </si>
  <si>
    <t>Безвозмездные перечисления бюджетам</t>
  </si>
  <si>
    <t>50,36</t>
  </si>
  <si>
    <t>251</t>
  </si>
  <si>
    <t>перечисления другим бюджетам бюджетной системы Российской Федерации</t>
  </si>
  <si>
    <t>50,37</t>
  </si>
  <si>
    <t>252</t>
  </si>
  <si>
    <t>перечисления наднациональным организациям и правительствам иностранных государств</t>
  </si>
  <si>
    <t>50,38</t>
  </si>
  <si>
    <t>253</t>
  </si>
  <si>
    <t>перечисления международным организациям</t>
  </si>
  <si>
    <t>233</t>
  </si>
  <si>
    <t>50,39</t>
  </si>
  <si>
    <t>Социальное обеспечение</t>
  </si>
  <si>
    <t>50,40</t>
  </si>
  <si>
    <t>261</t>
  </si>
  <si>
    <t>Пенсии, пособия и выплаты по пенсионному, социальному и медицинскому страхованию населения</t>
  </si>
  <si>
    <t>50,41</t>
  </si>
  <si>
    <t>262</t>
  </si>
  <si>
    <t>пособия по социальной помощи населению</t>
  </si>
  <si>
    <t>50,42</t>
  </si>
  <si>
    <t>263</t>
  </si>
  <si>
    <t>Пенсии, пособия, выплачиваемые организациями сектора государственного управления</t>
  </si>
  <si>
    <t>243</t>
  </si>
  <si>
    <t>50,43</t>
  </si>
  <si>
    <t>270</t>
  </si>
  <si>
    <t>Расходы по операциям с активами</t>
  </si>
  <si>
    <t>50,44</t>
  </si>
  <si>
    <t>271</t>
  </si>
  <si>
    <t>амортизация основных средств и нематериальных активов</t>
  </si>
  <si>
    <t>50,45</t>
  </si>
  <si>
    <t>272</t>
  </si>
  <si>
    <t>расходование материальных запасов</t>
  </si>
  <si>
    <t>50,46</t>
  </si>
  <si>
    <t>273</t>
  </si>
  <si>
    <t>чрезвычайные расходы по операциям с активами</t>
  </si>
  <si>
    <t>50,47</t>
  </si>
  <si>
    <t>Прочие расходы</t>
  </si>
  <si>
    <t>50,48</t>
  </si>
  <si>
    <t>х14</t>
  </si>
  <si>
    <t>Расходы будущих периодов</t>
  </si>
  <si>
    <t>280</t>
  </si>
  <si>
    <t>50,49</t>
  </si>
  <si>
    <t>00a</t>
  </si>
  <si>
    <t>Чистый операционный результат (стр.291-стр.292), (стр.310+стр.380)</t>
  </si>
  <si>
    <t>50,50</t>
  </si>
  <si>
    <t>01А</t>
  </si>
  <si>
    <t>Операционный результат до налогообложения (стр.010-стр.150)</t>
  </si>
  <si>
    <t>50,51</t>
  </si>
  <si>
    <t>02А</t>
  </si>
  <si>
    <t>Налог на прибыль</t>
  </si>
  <si>
    <t>50,52</t>
  </si>
  <si>
    <t>00V</t>
  </si>
  <si>
    <t>50,53</t>
  </si>
  <si>
    <t>00b</t>
  </si>
  <si>
    <t>Чистое поступление основных средств</t>
  </si>
  <si>
    <t>50,54</t>
  </si>
  <si>
    <t>увеличение стоимости основных средств</t>
  </si>
  <si>
    <t>321</t>
  </si>
  <si>
    <t>50,55</t>
  </si>
  <si>
    <t>уменьшение стоимости основных средств</t>
  </si>
  <si>
    <t>322</t>
  </si>
  <si>
    <t>50,56</t>
  </si>
  <si>
    <t>00c</t>
  </si>
  <si>
    <t>Чистое поступление нематериальных активов</t>
  </si>
  <si>
    <t>50,57</t>
  </si>
  <si>
    <t>увеличение стоимости нематериальных активов</t>
  </si>
  <si>
    <t>50,58</t>
  </si>
  <si>
    <t>420</t>
  </si>
  <si>
    <t>уменьшение стоимости нематериальных активов</t>
  </si>
  <si>
    <t>332</t>
  </si>
  <si>
    <t>50,59</t>
  </si>
  <si>
    <t>00d</t>
  </si>
  <si>
    <t>Чистое поступление непроизведенных активов</t>
  </si>
  <si>
    <t>350</t>
  </si>
  <si>
    <t>50,60</t>
  </si>
  <si>
    <t>увеличение стоимости непроизведенных активов</t>
  </si>
  <si>
    <t>351</t>
  </si>
  <si>
    <t>50,61</t>
  </si>
  <si>
    <t>430</t>
  </si>
  <si>
    <t>уменьшение стоимости непроизведенных активов</t>
  </si>
  <si>
    <t>352</t>
  </si>
  <si>
    <t>50,62</t>
  </si>
  <si>
    <t>00e</t>
  </si>
  <si>
    <t>Чистое поступление материальных запасов</t>
  </si>
  <si>
    <t>360</t>
  </si>
  <si>
    <t>50,63</t>
  </si>
  <si>
    <t>340</t>
  </si>
  <si>
    <t>увеличение стоимости материальных запасов</t>
  </si>
  <si>
    <t>361</t>
  </si>
  <si>
    <t>50,64</t>
  </si>
  <si>
    <t>440</t>
  </si>
  <si>
    <t>уменьшение стоимости материальных запасов</t>
  </si>
  <si>
    <t>362</t>
  </si>
  <si>
    <t>50,65</t>
  </si>
  <si>
    <t>х70</t>
  </si>
  <si>
    <t>Чистое изменение затрат на изготовление готовой продукции (работ, услуг)</t>
  </si>
  <si>
    <t>50,66</t>
  </si>
  <si>
    <t>х71</t>
  </si>
  <si>
    <t>увеличение затрат</t>
  </si>
  <si>
    <t>50,67</t>
  </si>
  <si>
    <t>х72</t>
  </si>
  <si>
    <t>уменьшение затрат</t>
  </si>
  <si>
    <t>50,68</t>
  </si>
  <si>
    <t>х01</t>
  </si>
  <si>
    <t>Операции с финансовыми активами и обязательствами (стр.390-стр.510)</t>
  </si>
  <si>
    <t>380</t>
  </si>
  <si>
    <t>50,69</t>
  </si>
  <si>
    <t>х02</t>
  </si>
  <si>
    <t>Операции с финансовыми активами (стр.410+стр.420+стр.440+стр.460+стр.470+стр.480)</t>
  </si>
  <si>
    <t>390</t>
  </si>
  <si>
    <t>50,70</t>
  </si>
  <si>
    <t>х03</t>
  </si>
  <si>
    <t>Чистое поступление средств на счета бюджетов</t>
  </si>
  <si>
    <t>50,71</t>
  </si>
  <si>
    <t>поступление на счета бюджетов</t>
  </si>
  <si>
    <t>411</t>
  </si>
  <si>
    <t>50,72</t>
  </si>
  <si>
    <t>выбытия со счетов бюджетов</t>
  </si>
  <si>
    <t>412</t>
  </si>
  <si>
    <t>50,73</t>
  </si>
  <si>
    <t>х04</t>
  </si>
  <si>
    <t>Чистое поступление ценных бумаг, кроме акций и иных форм участия в капитале</t>
  </si>
  <si>
    <t>50,74</t>
  </si>
  <si>
    <t>520</t>
  </si>
  <si>
    <t>Увеличение стоимости ценных бумаг, кроме акций и иных форм участия в капитале</t>
  </si>
  <si>
    <t>421</t>
  </si>
  <si>
    <t>50,75</t>
  </si>
  <si>
    <t>Уменьшение стоимости ценных бумаг, кроме акций и иных форм участия в капитале</t>
  </si>
  <si>
    <t>422</t>
  </si>
  <si>
    <t>50,76</t>
  </si>
  <si>
    <t>х05</t>
  </si>
  <si>
    <t>Чистое поступление акций и иных форм участия в капитале</t>
  </si>
  <si>
    <t>50,77</t>
  </si>
  <si>
    <t>увеличение стоимости акций и иных форм участия в капитале</t>
  </si>
  <si>
    <t>441</t>
  </si>
  <si>
    <t>50,78</t>
  </si>
  <si>
    <t>630</t>
  </si>
  <si>
    <t>уменьшение стоимости акций и иных форм участия в капитале</t>
  </si>
  <si>
    <t>442</t>
  </si>
  <si>
    <t>50,79</t>
  </si>
  <si>
    <t>х06</t>
  </si>
  <si>
    <t>Чистое предоставление бюджетных ссуд, бюджетных кредитов</t>
  </si>
  <si>
    <t>460</t>
  </si>
  <si>
    <t>50,80</t>
  </si>
  <si>
    <t>540</t>
  </si>
  <si>
    <t>увеличение задолженности по бюджетным кредитам</t>
  </si>
  <si>
    <t>461</t>
  </si>
  <si>
    <t>50,81</t>
  </si>
  <si>
    <t>640</t>
  </si>
  <si>
    <t>уменьшение задолженности по бюджетным ссудам и кредитам</t>
  </si>
  <si>
    <t>462</t>
  </si>
  <si>
    <t>50,82</t>
  </si>
  <si>
    <t>х11</t>
  </si>
  <si>
    <t>Чистое поступление иных финансовых активов</t>
  </si>
  <si>
    <t>50,83</t>
  </si>
  <si>
    <t>550</t>
  </si>
  <si>
    <t>Увеличение стоимости иных финансовых активов</t>
  </si>
  <si>
    <t>50,84</t>
  </si>
  <si>
    <t>650</t>
  </si>
  <si>
    <t>Уменьшение стоимости иных финансовых активов</t>
  </si>
  <si>
    <t>50,85</t>
  </si>
  <si>
    <t>х13</t>
  </si>
  <si>
    <t>Чистое увеличение дебиторской задолженности (кроме бюджетных кредитов)</t>
  </si>
  <si>
    <t>480</t>
  </si>
  <si>
    <t>50,86</t>
  </si>
  <si>
    <t>560</t>
  </si>
  <si>
    <t>увеличение прочей дебиторской задолженности</t>
  </si>
  <si>
    <t>481</t>
  </si>
  <si>
    <t>50,87</t>
  </si>
  <si>
    <t>660</t>
  </si>
  <si>
    <t>уменьшение прочей дебиторской задолженности</t>
  </si>
  <si>
    <t>482</t>
  </si>
  <si>
    <t>50,88</t>
  </si>
  <si>
    <t>х07</t>
  </si>
  <si>
    <t>Операции с обязательствами (стр.520+стр.530+стр.540)</t>
  </si>
  <si>
    <t>50,89</t>
  </si>
  <si>
    <t>х08</t>
  </si>
  <si>
    <t>Чистое увеличение задолженности по внутреннему государственному (муниципальному) долгу</t>
  </si>
  <si>
    <t>50,90</t>
  </si>
  <si>
    <t>710</t>
  </si>
  <si>
    <t>увеличение задолженности по внутреннему государственному (муниципальному) долгу</t>
  </si>
  <si>
    <t>521</t>
  </si>
  <si>
    <t>50,91</t>
  </si>
  <si>
    <t>810</t>
  </si>
  <si>
    <t>уменьшение задолженности по внутреннему государственному (муниципальному) долгу</t>
  </si>
  <si>
    <t>522</t>
  </si>
  <si>
    <t>50,92</t>
  </si>
  <si>
    <t>х09</t>
  </si>
  <si>
    <t>Чистое увеличение задолженности по внешнему государственному долгу</t>
  </si>
  <si>
    <t>50,93</t>
  </si>
  <si>
    <t>720</t>
  </si>
  <si>
    <t>увеличение задолженности по внешнему государственному долгу</t>
  </si>
  <si>
    <t>50,94</t>
  </si>
  <si>
    <t>820</t>
  </si>
  <si>
    <t>уменьшение задолженности по внешнему государственному долгу</t>
  </si>
  <si>
    <t>50,95</t>
  </si>
  <si>
    <t>х10</t>
  </si>
  <si>
    <t>Чистое увеличение прочей кредиторской задолженности</t>
  </si>
  <si>
    <t>50,96</t>
  </si>
  <si>
    <t>730</t>
  </si>
  <si>
    <t>увеличение прочей кредиторской задолженности</t>
  </si>
  <si>
    <t>541</t>
  </si>
  <si>
    <t>50,97</t>
  </si>
  <si>
    <t>830</t>
  </si>
  <si>
    <t>уменьшение прочей кредиторской задолженности</t>
  </si>
  <si>
    <t>542</t>
  </si>
  <si>
    <t>Ед. измерения: отчета -  руб.</t>
  </si>
  <si>
    <t>Сведения о движении нефинансовых активов (ф. 468)</t>
  </si>
  <si>
    <t>Ед. измерения: документа -  руб.</t>
  </si>
  <si>
    <t>4  Местные  бюджеты  наличие на начало года</t>
  </si>
  <si>
    <t>11  Поступление (увеличение) местные бюджеты</t>
  </si>
  <si>
    <t>18  Выбытие (уменьшение) местные бюджеты</t>
  </si>
  <si>
    <t>23  Местные бюджеты наличие на конец года</t>
  </si>
  <si>
    <t>110,1</t>
  </si>
  <si>
    <t>1.1. Основные средства (010100000)</t>
  </si>
  <si>
    <t>110,2</t>
  </si>
  <si>
    <t>101X1000</t>
  </si>
  <si>
    <t>Жилые помещения  (0101Х1000)</t>
  </si>
  <si>
    <t>110,3</t>
  </si>
  <si>
    <t>101X2000</t>
  </si>
  <si>
    <t>Нежилые помещения  (0101Х2000)</t>
  </si>
  <si>
    <t>110,4</t>
  </si>
  <si>
    <t>101X3000</t>
  </si>
  <si>
    <t>Сооружения  (0101Х3000)</t>
  </si>
  <si>
    <t>110,5</t>
  </si>
  <si>
    <t>101X4000</t>
  </si>
  <si>
    <t>Машины и оборудование (0101Х4000)</t>
  </si>
  <si>
    <t>110,6</t>
  </si>
  <si>
    <t>101X5000</t>
  </si>
  <si>
    <t>Транспортные средства (0101Х5000)</t>
  </si>
  <si>
    <t>110,7</t>
  </si>
  <si>
    <t>101X6000</t>
  </si>
  <si>
    <t>Производственный и хозяйственный инвентарь (0101Х6000)</t>
  </si>
  <si>
    <t>110,8</t>
  </si>
  <si>
    <t>101X7000</t>
  </si>
  <si>
    <t>Библиотечный фонд (0101Х7000)</t>
  </si>
  <si>
    <t>110,9</t>
  </si>
  <si>
    <t>101X8000</t>
  </si>
  <si>
    <t>Прочие основные средства (0101Х8000)</t>
  </si>
  <si>
    <t>110,10</t>
  </si>
  <si>
    <t>1.2. Амортизация  (010400000)</t>
  </si>
  <si>
    <t>110,11</t>
  </si>
  <si>
    <t>104X1000</t>
  </si>
  <si>
    <t>Амортизация жилых помещений (0104Х1000)</t>
  </si>
  <si>
    <t>110,12</t>
  </si>
  <si>
    <t>104X2000</t>
  </si>
  <si>
    <t>Амортизация нежилых помещений (0104Х2000)</t>
  </si>
  <si>
    <t>110,13</t>
  </si>
  <si>
    <t>104X3000</t>
  </si>
  <si>
    <t>Амортизация сооружений (0104Х3000)</t>
  </si>
  <si>
    <t>110,14</t>
  </si>
  <si>
    <t>104X4000</t>
  </si>
  <si>
    <t>Амортизация машин и оборудования (0104Х4000)</t>
  </si>
  <si>
    <t>110,15</t>
  </si>
  <si>
    <t>104X5000</t>
  </si>
  <si>
    <t>Амортизация транспортных средств (0104Х5000)</t>
  </si>
  <si>
    <t>110,16</t>
  </si>
  <si>
    <t>104X6000</t>
  </si>
  <si>
    <t>Амортизация производственного и хозяйственного инвентаря (0104Х6000)</t>
  </si>
  <si>
    <t>110,17</t>
  </si>
  <si>
    <t>104X7000</t>
  </si>
  <si>
    <t>Амортизация библиотечного фонда (0104Х7000)</t>
  </si>
  <si>
    <t>110,18</t>
  </si>
  <si>
    <t>104X8000</t>
  </si>
  <si>
    <t>Амортизация прочих основных средств (0104Х9000)</t>
  </si>
  <si>
    <t>110,19</t>
  </si>
  <si>
    <t>106X1000</t>
  </si>
  <si>
    <t>1.3. Вложения в основные средства (0106Х1000)</t>
  </si>
  <si>
    <t>110,20</t>
  </si>
  <si>
    <t>107X1000</t>
  </si>
  <si>
    <t>1.4. Основные средства в пути (0107Х1000)</t>
  </si>
  <si>
    <t>110,21</t>
  </si>
  <si>
    <t>102X0000</t>
  </si>
  <si>
    <t>2.1. Нематериальные активы (0102Х0000)</t>
  </si>
  <si>
    <t>110,22</t>
  </si>
  <si>
    <t>104X9000</t>
  </si>
  <si>
    <t>2.2. Амортизация нематериальных активов (0104Х9000)</t>
  </si>
  <si>
    <t>110,23</t>
  </si>
  <si>
    <t>106X2000</t>
  </si>
  <si>
    <t>2.3. Вложения в нематериальные активы (0106Х2000)</t>
  </si>
  <si>
    <t>110,24</t>
  </si>
  <si>
    <t>3.1. Непроизведенные активы (010300000)</t>
  </si>
  <si>
    <t>110,25</t>
  </si>
  <si>
    <t>103X1000</t>
  </si>
  <si>
    <t>Земля (0103Х1000)</t>
  </si>
  <si>
    <t>110,26</t>
  </si>
  <si>
    <t>103X2000</t>
  </si>
  <si>
    <t>Ресурсы недр (0103Х2000)</t>
  </si>
  <si>
    <t>110,27</t>
  </si>
  <si>
    <t>103X3000</t>
  </si>
  <si>
    <t>Прочие непроизведенные активы (0103Х3000)</t>
  </si>
  <si>
    <t>110,28</t>
  </si>
  <si>
    <t>106X3000</t>
  </si>
  <si>
    <t>3.2. Капитальные вложения в непроизведенные активы (010603000)</t>
  </si>
  <si>
    <t>110,29</t>
  </si>
  <si>
    <t>4.1. Материальные запасы (010500000)</t>
  </si>
  <si>
    <t>110,30</t>
  </si>
  <si>
    <t>106X4000</t>
  </si>
  <si>
    <t>4.2. Вложение в материальные запасы (0106Х4000)</t>
  </si>
  <si>
    <t>110,31</t>
  </si>
  <si>
    <t>107X3000</t>
  </si>
  <si>
    <t>4.3. Материальные запасы в пути (0107Х3000)</t>
  </si>
  <si>
    <t>111,1</t>
  </si>
  <si>
    <t>10851000</t>
  </si>
  <si>
    <t>1. 1.Недвижимое имущество в составе имущества казны (010851000)</t>
  </si>
  <si>
    <t>111,2</t>
  </si>
  <si>
    <t>10451000</t>
  </si>
  <si>
    <t>1. 2. Амортизация недвижимого имущества в составе имущества казны (010451000)</t>
  </si>
  <si>
    <t>111,3</t>
  </si>
  <si>
    <t>10852000</t>
  </si>
  <si>
    <t>2.1. Движимое имущество казны в составе имущества казны (010852000)</t>
  </si>
  <si>
    <t>111,4</t>
  </si>
  <si>
    <t>10458000</t>
  </si>
  <si>
    <t>2.2.  Амортизация движимого имущества в составе имущества казны (010458000)</t>
  </si>
  <si>
    <t>111,5</t>
  </si>
  <si>
    <t>10853000</t>
  </si>
  <si>
    <t>2.3 Драгоценности и ювелирные изделия (010853000)</t>
  </si>
  <si>
    <t>111,6</t>
  </si>
  <si>
    <t>10854000</t>
  </si>
  <si>
    <t>3.1. Нематериальные активы в составе имущества казны (010854000)</t>
  </si>
  <si>
    <t>111,7</t>
  </si>
  <si>
    <t>10459000</t>
  </si>
  <si>
    <t>3.2.  Амортизация нематериальных активов в составе имущества казны (010459000)</t>
  </si>
  <si>
    <t>111,8</t>
  </si>
  <si>
    <t>10855000</t>
  </si>
  <si>
    <t>4. Непроизведенные активы в составе имущества казны (010855000)</t>
  </si>
  <si>
    <t>111,9</t>
  </si>
  <si>
    <t>10856000</t>
  </si>
  <si>
    <t>5. Материальные запасы в составе имущества казны (010856000)</t>
  </si>
  <si>
    <t xml:space="preserve">Наименование показателя </t>
  </si>
  <si>
    <t>ВЫДЕЛЕННОЕ ДРУГИМ ЦВЕТОМ НЕ ЗАПОЛНЯТЬ</t>
  </si>
  <si>
    <t>Операции с нефинансовыми активами(СТР.320+330+350+360)</t>
  </si>
  <si>
    <t>Расходы (стр.160+стр.170+стр.190+стр.210+стр.230+стр.240+стр.260+стр.270+стр.280)</t>
  </si>
  <si>
    <t>Финансовые результаты деятельности (ф. 421) за 2012 год</t>
  </si>
  <si>
    <t>Баланс исполнения бюджета (ф. 430) за 2012 год</t>
  </si>
  <si>
    <t>Оператор:</t>
  </si>
  <si>
    <t>Коростелева М.С.</t>
  </si>
  <si>
    <t>Шевцова Л.В.</t>
  </si>
  <si>
    <t>МКОУ Новобогородицкая ООШ</t>
  </si>
  <si>
    <t>МКОУ Новобогородицкая ООШ 2012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</si>
</sst>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*#,##0.00"/>
  </numFmts>
  <fonts count="7">
    <font>
      <sz val="10"/>
      <name val="Arial"/>
      <family val="0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b/>
      <sz val="9"/>
      <color indexed="14"/>
      <name val="Tahoma"/>
      <family val="2"/>
    </font>
    <font>
      <b/>
      <sz val="12"/>
      <color indexed="8"/>
      <name val="Tahoma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Border="1" applyAlignment="1">
      <alignment horizontal="center" wrapText="1"/>
    </xf>
    <xf numFmtId="0" fontId="3" fillId="0" borderId="2" xfId="0" applyBorder="1" applyAlignment="1">
      <alignment horizontal="left" wrapText="1"/>
    </xf>
    <xf numFmtId="49" fontId="3" fillId="0" borderId="2" xfId="0" applyNumberFormat="1" applyFont="1" applyBorder="1" applyAlignment="1">
      <alignment horizontal="center" wrapText="1"/>
    </xf>
    <xf numFmtId="180" fontId="3" fillId="2" borderId="2" xfId="0" applyFill="1" applyBorder="1" applyAlignment="1">
      <alignment horizontal="right" wrapText="1"/>
    </xf>
    <xf numFmtId="180" fontId="3" fillId="0" borderId="2" xfId="0" applyBorder="1" applyAlignment="1">
      <alignment horizontal="right" wrapText="1"/>
    </xf>
    <xf numFmtId="0" fontId="2" fillId="0" borderId="2" xfId="0" applyFont="1" applyBorder="1" applyAlignment="1">
      <alignment horizontal="left" wrapText="1"/>
    </xf>
    <xf numFmtId="0" fontId="3" fillId="3" borderId="2" xfId="0" applyFill="1" applyBorder="1" applyAlignment="1">
      <alignment horizontal="center" wrapText="1"/>
    </xf>
    <xf numFmtId="0" fontId="3" fillId="3" borderId="2" xfId="0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49" fontId="3" fillId="3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Alignment="1">
      <alignment horizontal="left" vertical="top" wrapText="1"/>
    </xf>
    <xf numFmtId="49" fontId="2" fillId="0" borderId="2" xfId="0" applyNumberFormat="1" applyFont="1" applyBorder="1" applyAlignment="1">
      <alignment horizontal="center" wrapText="1"/>
    </xf>
    <xf numFmtId="180" fontId="2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left" wrapText="1"/>
    </xf>
    <xf numFmtId="49" fontId="3" fillId="0" borderId="2" xfId="0" applyNumberFormat="1" applyFont="1" applyBorder="1" applyAlignment="1">
      <alignment horizontal="center" wrapText="1"/>
    </xf>
    <xf numFmtId="180" fontId="3" fillId="3" borderId="2" xfId="0" applyFill="1" applyBorder="1" applyAlignment="1">
      <alignment horizontal="right" wrapText="1"/>
    </xf>
    <xf numFmtId="180" fontId="2" fillId="4" borderId="2" xfId="0" applyFont="1" applyFill="1" applyBorder="1" applyAlignment="1">
      <alignment horizontal="right" wrapText="1"/>
    </xf>
    <xf numFmtId="180" fontId="3" fillId="4" borderId="2" xfId="0" applyFill="1" applyBorder="1" applyAlignment="1">
      <alignment horizontal="right" wrapText="1"/>
    </xf>
    <xf numFmtId="180" fontId="3" fillId="4" borderId="2" xfId="0" applyFont="1" applyFill="1" applyBorder="1" applyAlignment="1">
      <alignment horizontal="right" wrapText="1"/>
    </xf>
    <xf numFmtId="0" fontId="0" fillId="3" borderId="0" xfId="0" applyFill="1" applyAlignment="1">
      <alignment/>
    </xf>
    <xf numFmtId="0" fontId="4" fillId="3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Border="1" applyAlignment="1">
      <alignment horizontal="center" vertical="top" wrapText="1"/>
    </xf>
    <xf numFmtId="0" fontId="1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Border="1" applyAlignment="1">
      <alignment horizontal="center" vertical="top" wrapText="1"/>
    </xf>
    <xf numFmtId="0" fontId="3" fillId="0" borderId="0" xfId="0" applyBorder="1" applyAlignment="1">
      <alignment horizontal="center" vertical="top" wrapText="1"/>
    </xf>
    <xf numFmtId="0" fontId="3" fillId="0" borderId="0" xfId="0" applyBorder="1" applyAlignment="1">
      <alignment horizontal="center" vertical="top" wrapText="1"/>
    </xf>
    <xf numFmtId="0" fontId="3" fillId="0" borderId="0" xfId="0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Border="1" applyAlignment="1">
      <alignment horizontal="left" vertical="top" wrapText="1"/>
    </xf>
    <xf numFmtId="0" fontId="3" fillId="0" borderId="0" xfId="0" applyBorder="1" applyAlignment="1">
      <alignment horizontal="left" vertical="top" wrapText="1"/>
    </xf>
    <xf numFmtId="0" fontId="3" fillId="0" borderId="0" xfId="0" applyBorder="1" applyAlignment="1">
      <alignment horizontal="left" vertical="top" wrapText="1"/>
    </xf>
    <xf numFmtId="0" fontId="6" fillId="0" borderId="5" xfId="0" applyFont="1" applyBorder="1" applyAlignment="1">
      <alignment horizontal="center"/>
    </xf>
    <xf numFmtId="0" fontId="3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3">
      <selection activeCell="N8" sqref="N8"/>
    </sheetView>
  </sheetViews>
  <sheetFormatPr defaultColWidth="9.140625" defaultRowHeight="12.75"/>
  <cols>
    <col min="1" max="1" width="5.421875" style="0" customWidth="1"/>
    <col min="2" max="2" width="8.57421875" style="0" customWidth="1"/>
    <col min="3" max="3" width="32.00390625" style="0" customWidth="1"/>
    <col min="4" max="4" width="5.421875" style="13" customWidth="1"/>
    <col min="5" max="5" width="11.28125" style="0" customWidth="1"/>
    <col min="6" max="6" width="11.140625" style="0" customWidth="1"/>
    <col min="7" max="7" width="11.421875" style="0" customWidth="1"/>
  </cols>
  <sheetData>
    <row r="1" spans="1:7" ht="12.75" customHeight="1">
      <c r="A1" s="32" t="s">
        <v>0</v>
      </c>
      <c r="B1" s="33"/>
      <c r="C1" s="33"/>
      <c r="D1" s="33"/>
      <c r="E1" s="33"/>
      <c r="F1" s="33"/>
      <c r="G1" s="33"/>
    </row>
    <row r="2" spans="1:7" ht="12.75" customHeight="1">
      <c r="A2" s="34" t="s">
        <v>862</v>
      </c>
      <c r="B2" s="33"/>
      <c r="C2" s="33"/>
      <c r="D2" s="33"/>
      <c r="E2" s="33"/>
      <c r="F2" s="33"/>
      <c r="G2" s="33"/>
    </row>
    <row r="3" spans="1:7" ht="12.75" customHeight="1">
      <c r="A3" s="35" t="s">
        <v>866</v>
      </c>
      <c r="B3" s="36"/>
      <c r="C3" s="36"/>
      <c r="D3" s="36"/>
      <c r="E3" s="36"/>
      <c r="F3" s="36"/>
      <c r="G3" s="36"/>
    </row>
    <row r="4" spans="1:7" ht="45" customHeight="1">
      <c r="A4" s="1" t="s">
        <v>1</v>
      </c>
      <c r="B4" s="1" t="s">
        <v>2</v>
      </c>
      <c r="C4" s="1" t="s">
        <v>3</v>
      </c>
      <c r="D4" s="1"/>
      <c r="E4" s="2" t="s">
        <v>4</v>
      </c>
      <c r="F4" s="2" t="s">
        <v>5</v>
      </c>
      <c r="G4" s="2" t="s">
        <v>6</v>
      </c>
    </row>
    <row r="5" spans="1:7" ht="25.5" customHeight="1">
      <c r="A5" s="3" t="s">
        <v>7</v>
      </c>
      <c r="B5" s="4" t="s">
        <v>8</v>
      </c>
      <c r="C5" s="4" t="s">
        <v>9</v>
      </c>
      <c r="D5" s="5" t="s">
        <v>10</v>
      </c>
      <c r="E5" s="6">
        <f>E6+E7+E8</f>
        <v>9833930.86</v>
      </c>
      <c r="F5" s="6">
        <f>F6+F7+F8</f>
        <v>9965195.5</v>
      </c>
      <c r="G5" s="6">
        <f>F5-E5</f>
        <v>131264.6400000006</v>
      </c>
    </row>
    <row r="6" spans="1:7" ht="24" customHeight="1">
      <c r="A6" s="3" t="s">
        <v>11</v>
      </c>
      <c r="B6" s="4" t="s">
        <v>12</v>
      </c>
      <c r="C6" s="4" t="s">
        <v>13</v>
      </c>
      <c r="D6" s="5" t="s">
        <v>14</v>
      </c>
      <c r="E6" s="7">
        <v>1575230.23</v>
      </c>
      <c r="F6" s="7">
        <v>1575230.32</v>
      </c>
      <c r="G6" s="6">
        <f aca="true" t="shared" si="0" ref="G6:G69">F6-E6</f>
        <v>0.09000000008381903</v>
      </c>
    </row>
    <row r="7" spans="1:7" ht="27.75" customHeight="1">
      <c r="A7" s="3" t="s">
        <v>15</v>
      </c>
      <c r="B7" s="4" t="s">
        <v>16</v>
      </c>
      <c r="C7" s="4" t="s">
        <v>17</v>
      </c>
      <c r="D7" s="5" t="s">
        <v>18</v>
      </c>
      <c r="E7" s="7">
        <v>8258700.63</v>
      </c>
      <c r="F7" s="7">
        <v>8389965.18</v>
      </c>
      <c r="G7" s="6">
        <f t="shared" si="0"/>
        <v>131264.5499999998</v>
      </c>
    </row>
    <row r="8" spans="1:7" ht="19.5" customHeight="1">
      <c r="A8" s="3" t="s">
        <v>19</v>
      </c>
      <c r="B8" s="4" t="s">
        <v>20</v>
      </c>
      <c r="C8" s="4" t="s">
        <v>21</v>
      </c>
      <c r="D8" s="5" t="s">
        <v>22</v>
      </c>
      <c r="E8" s="7"/>
      <c r="F8" s="7"/>
      <c r="G8" s="6">
        <f t="shared" si="0"/>
        <v>0</v>
      </c>
    </row>
    <row r="9" spans="1:7" ht="21.75" customHeight="1">
      <c r="A9" s="3" t="s">
        <v>23</v>
      </c>
      <c r="B9" s="4" t="s">
        <v>24</v>
      </c>
      <c r="C9" s="4" t="s">
        <v>25</v>
      </c>
      <c r="D9" s="5" t="s">
        <v>26</v>
      </c>
      <c r="E9" s="6">
        <f>E10+E11+E12</f>
        <v>1334807.1400000001</v>
      </c>
      <c r="F9" s="6">
        <f>F10+F11+F12</f>
        <v>1805399.24</v>
      </c>
      <c r="G9" s="6">
        <f t="shared" si="0"/>
        <v>470592.09999999986</v>
      </c>
    </row>
    <row r="10" spans="1:7" ht="27.75" customHeight="1">
      <c r="A10" s="3" t="s">
        <v>27</v>
      </c>
      <c r="B10" s="4" t="s">
        <v>28</v>
      </c>
      <c r="C10" s="4" t="s">
        <v>29</v>
      </c>
      <c r="D10" s="5" t="s">
        <v>30</v>
      </c>
      <c r="E10" s="7">
        <v>1110527.77</v>
      </c>
      <c r="F10" s="7">
        <v>1473011.77</v>
      </c>
      <c r="G10" s="6">
        <f t="shared" si="0"/>
        <v>362484</v>
      </c>
    </row>
    <row r="11" spans="1:7" ht="32.25" customHeight="1">
      <c r="A11" s="3" t="s">
        <v>31</v>
      </c>
      <c r="B11" s="4" t="s">
        <v>32</v>
      </c>
      <c r="C11" s="4" t="s">
        <v>33</v>
      </c>
      <c r="D11" s="5" t="s">
        <v>34</v>
      </c>
      <c r="E11" s="7">
        <v>224279.37</v>
      </c>
      <c r="F11" s="7">
        <v>332387.47</v>
      </c>
      <c r="G11" s="6">
        <f t="shared" si="0"/>
        <v>108108.09999999998</v>
      </c>
    </row>
    <row r="12" spans="1:7" ht="25.5" customHeight="1">
      <c r="A12" s="3" t="s">
        <v>35</v>
      </c>
      <c r="B12" s="4" t="s">
        <v>36</v>
      </c>
      <c r="C12" s="4" t="s">
        <v>37</v>
      </c>
      <c r="D12" s="5" t="s">
        <v>38</v>
      </c>
      <c r="E12" s="7"/>
      <c r="F12" s="7"/>
      <c r="G12" s="6">
        <f t="shared" si="0"/>
        <v>0</v>
      </c>
    </row>
    <row r="13" spans="1:7" ht="27" customHeight="1">
      <c r="A13" s="3" t="s">
        <v>39</v>
      </c>
      <c r="B13" s="4" t="s">
        <v>40</v>
      </c>
      <c r="C13" s="4" t="s">
        <v>41</v>
      </c>
      <c r="D13" s="5" t="s">
        <v>42</v>
      </c>
      <c r="E13" s="6">
        <f aca="true" t="shared" si="1" ref="E13:F16">E5-E9</f>
        <v>8499123.719999999</v>
      </c>
      <c r="F13" s="6">
        <f t="shared" si="1"/>
        <v>8159796.26</v>
      </c>
      <c r="G13" s="6">
        <f t="shared" si="0"/>
        <v>-339327.45999999903</v>
      </c>
    </row>
    <row r="14" spans="1:7" ht="45.75" customHeight="1">
      <c r="A14" s="3" t="s">
        <v>43</v>
      </c>
      <c r="B14" s="4" t="s">
        <v>44</v>
      </c>
      <c r="C14" s="8" t="s">
        <v>45</v>
      </c>
      <c r="D14" s="5" t="s">
        <v>46</v>
      </c>
      <c r="E14" s="6">
        <f t="shared" si="1"/>
        <v>464702.45999999996</v>
      </c>
      <c r="F14" s="6">
        <f t="shared" si="1"/>
        <v>102218.55000000005</v>
      </c>
      <c r="G14" s="6">
        <f t="shared" si="0"/>
        <v>-362483.9099999999</v>
      </c>
    </row>
    <row r="15" spans="1:7" ht="36" customHeight="1">
      <c r="A15" s="3" t="s">
        <v>47</v>
      </c>
      <c r="B15" s="4" t="s">
        <v>48</v>
      </c>
      <c r="C15" s="8" t="s">
        <v>49</v>
      </c>
      <c r="D15" s="5" t="s">
        <v>50</v>
      </c>
      <c r="E15" s="6">
        <f t="shared" si="1"/>
        <v>8034421.26</v>
      </c>
      <c r="F15" s="6">
        <f t="shared" si="1"/>
        <v>8057577.71</v>
      </c>
      <c r="G15" s="6">
        <f t="shared" si="0"/>
        <v>23156.450000000186</v>
      </c>
    </row>
    <row r="16" spans="1:7" ht="23.25" customHeight="1">
      <c r="A16" s="3" t="s">
        <v>51</v>
      </c>
      <c r="B16" s="4" t="s">
        <v>52</v>
      </c>
      <c r="C16" s="8" t="s">
        <v>53</v>
      </c>
      <c r="D16" s="5" t="s">
        <v>54</v>
      </c>
      <c r="E16" s="6">
        <f t="shared" si="1"/>
        <v>0</v>
      </c>
      <c r="F16" s="6">
        <f t="shared" si="1"/>
        <v>0</v>
      </c>
      <c r="G16" s="6">
        <f t="shared" si="0"/>
        <v>0</v>
      </c>
    </row>
    <row r="17" spans="1:7" ht="27.75" customHeight="1">
      <c r="A17" s="3" t="s">
        <v>55</v>
      </c>
      <c r="B17" s="4" t="s">
        <v>56</v>
      </c>
      <c r="C17" s="4" t="s">
        <v>57</v>
      </c>
      <c r="D17" s="5" t="s">
        <v>58</v>
      </c>
      <c r="E17" s="6">
        <f>E18+E19</f>
        <v>0</v>
      </c>
      <c r="F17" s="6">
        <f>F18+F19</f>
        <v>0</v>
      </c>
      <c r="G17" s="6">
        <f t="shared" si="0"/>
        <v>0</v>
      </c>
    </row>
    <row r="18" spans="1:7" ht="28.5" customHeight="1">
      <c r="A18" s="3" t="s">
        <v>59</v>
      </c>
      <c r="B18" s="4" t="s">
        <v>60</v>
      </c>
      <c r="C18" s="4" t="s">
        <v>61</v>
      </c>
      <c r="D18" s="5" t="s">
        <v>62</v>
      </c>
      <c r="E18" s="7"/>
      <c r="F18" s="7"/>
      <c r="G18" s="6">
        <f t="shared" si="0"/>
        <v>0</v>
      </c>
    </row>
    <row r="19" spans="1:7" ht="15" customHeight="1">
      <c r="A19" s="3" t="s">
        <v>63</v>
      </c>
      <c r="B19" s="4" t="s">
        <v>64</v>
      </c>
      <c r="C19" s="4" t="s">
        <v>65</v>
      </c>
      <c r="D19" s="5" t="s">
        <v>66</v>
      </c>
      <c r="E19" s="7"/>
      <c r="F19" s="7"/>
      <c r="G19" s="6">
        <f t="shared" si="0"/>
        <v>0</v>
      </c>
    </row>
    <row r="20" spans="1:7" ht="16.5" customHeight="1">
      <c r="A20" s="3" t="s">
        <v>67</v>
      </c>
      <c r="B20" s="4" t="s">
        <v>68</v>
      </c>
      <c r="C20" s="4" t="s">
        <v>69</v>
      </c>
      <c r="D20" s="5" t="s">
        <v>70</v>
      </c>
      <c r="E20" s="6">
        <f>E21+E22</f>
        <v>0</v>
      </c>
      <c r="F20" s="6">
        <f>F21+F22</f>
        <v>0</v>
      </c>
      <c r="G20" s="6">
        <f t="shared" si="0"/>
        <v>0</v>
      </c>
    </row>
    <row r="21" spans="1:7" ht="21.75" customHeight="1">
      <c r="A21" s="3" t="s">
        <v>71</v>
      </c>
      <c r="B21" s="4" t="s">
        <v>72</v>
      </c>
      <c r="C21" s="4" t="s">
        <v>73</v>
      </c>
      <c r="D21" s="5" t="s">
        <v>74</v>
      </c>
      <c r="E21" s="7"/>
      <c r="F21" s="7"/>
      <c r="G21" s="6">
        <f t="shared" si="0"/>
        <v>0</v>
      </c>
    </row>
    <row r="22" spans="1:7" ht="20.25" customHeight="1">
      <c r="A22" s="3" t="s">
        <v>75</v>
      </c>
      <c r="B22" s="4" t="s">
        <v>76</v>
      </c>
      <c r="C22" s="4" t="s">
        <v>77</v>
      </c>
      <c r="D22" s="5" t="s">
        <v>78</v>
      </c>
      <c r="E22" s="7"/>
      <c r="F22" s="7"/>
      <c r="G22" s="6">
        <f t="shared" si="0"/>
        <v>0</v>
      </c>
    </row>
    <row r="23" spans="1:7" ht="30" customHeight="1">
      <c r="A23" s="3" t="s">
        <v>79</v>
      </c>
      <c r="B23" s="4" t="s">
        <v>80</v>
      </c>
      <c r="C23" s="8" t="s">
        <v>81</v>
      </c>
      <c r="D23" s="5" t="s">
        <v>82</v>
      </c>
      <c r="E23" s="6">
        <f aca="true" t="shared" si="2" ref="E23:F25">E17-E20</f>
        <v>0</v>
      </c>
      <c r="F23" s="6">
        <f t="shared" si="2"/>
        <v>0</v>
      </c>
      <c r="G23" s="6">
        <f t="shared" si="0"/>
        <v>0</v>
      </c>
    </row>
    <row r="24" spans="1:7" ht="32.25" customHeight="1">
      <c r="A24" s="3" t="s">
        <v>83</v>
      </c>
      <c r="B24" s="4" t="s">
        <v>84</v>
      </c>
      <c r="C24" s="8" t="s">
        <v>85</v>
      </c>
      <c r="D24" s="5" t="s">
        <v>86</v>
      </c>
      <c r="E24" s="6">
        <f t="shared" si="2"/>
        <v>0</v>
      </c>
      <c r="F24" s="6">
        <f t="shared" si="2"/>
        <v>0</v>
      </c>
      <c r="G24" s="6">
        <f t="shared" si="0"/>
        <v>0</v>
      </c>
    </row>
    <row r="25" spans="1:7" ht="25.5" customHeight="1">
      <c r="A25" s="3" t="s">
        <v>87</v>
      </c>
      <c r="B25" s="4" t="s">
        <v>88</v>
      </c>
      <c r="C25" s="8" t="s">
        <v>89</v>
      </c>
      <c r="D25" s="5" t="s">
        <v>90</v>
      </c>
      <c r="E25" s="6">
        <f t="shared" si="2"/>
        <v>0</v>
      </c>
      <c r="F25" s="6">
        <f t="shared" si="2"/>
        <v>0</v>
      </c>
      <c r="G25" s="6">
        <f t="shared" si="0"/>
        <v>0</v>
      </c>
    </row>
    <row r="26" spans="1:7" ht="27" customHeight="1">
      <c r="A26" s="3" t="s">
        <v>91</v>
      </c>
      <c r="B26" s="4" t="s">
        <v>92</v>
      </c>
      <c r="C26" s="4" t="s">
        <v>93</v>
      </c>
      <c r="D26" s="5" t="s">
        <v>94</v>
      </c>
      <c r="E26" s="7">
        <v>0</v>
      </c>
      <c r="F26" s="7">
        <v>0</v>
      </c>
      <c r="G26" s="6">
        <f t="shared" si="0"/>
        <v>0</v>
      </c>
    </row>
    <row r="27" spans="1:7" ht="14.25" customHeight="1">
      <c r="A27" s="3" t="s">
        <v>95</v>
      </c>
      <c r="B27" s="4" t="s">
        <v>96</v>
      </c>
      <c r="C27" s="4" t="s">
        <v>97</v>
      </c>
      <c r="D27" s="5" t="s">
        <v>98</v>
      </c>
      <c r="E27" s="7">
        <v>235542.17</v>
      </c>
      <c r="F27" s="7">
        <v>250534.93</v>
      </c>
      <c r="G27" s="6">
        <f t="shared" si="0"/>
        <v>14992.75999999998</v>
      </c>
    </row>
    <row r="28" spans="1:7" ht="21.75" customHeight="1">
      <c r="A28" s="3" t="s">
        <v>99</v>
      </c>
      <c r="B28" s="4" t="s">
        <v>100</v>
      </c>
      <c r="C28" s="4" t="s">
        <v>101</v>
      </c>
      <c r="D28" s="5" t="s">
        <v>102</v>
      </c>
      <c r="E28" s="6">
        <f>E29+E30+E31</f>
        <v>0</v>
      </c>
      <c r="F28" s="6">
        <f>F29+F30+F31</f>
        <v>0</v>
      </c>
      <c r="G28" s="6">
        <f t="shared" si="0"/>
        <v>0</v>
      </c>
    </row>
    <row r="29" spans="1:7" ht="27.75" customHeight="1">
      <c r="A29" s="3" t="s">
        <v>103</v>
      </c>
      <c r="B29" s="4" t="s">
        <v>104</v>
      </c>
      <c r="C29" s="4" t="s">
        <v>105</v>
      </c>
      <c r="D29" s="5" t="s">
        <v>106</v>
      </c>
      <c r="E29" s="7"/>
      <c r="F29" s="7"/>
      <c r="G29" s="6">
        <f t="shared" si="0"/>
        <v>0</v>
      </c>
    </row>
    <row r="30" spans="1:7" ht="27.75" customHeight="1">
      <c r="A30" s="3" t="s">
        <v>107</v>
      </c>
      <c r="B30" s="4" t="s">
        <v>108</v>
      </c>
      <c r="C30" s="4" t="s">
        <v>109</v>
      </c>
      <c r="D30" s="5" t="s">
        <v>110</v>
      </c>
      <c r="E30" s="7"/>
      <c r="F30" s="7"/>
      <c r="G30" s="6">
        <f t="shared" si="0"/>
        <v>0</v>
      </c>
    </row>
    <row r="31" spans="1:7" ht="18.75" customHeight="1">
      <c r="A31" s="3" t="s">
        <v>111</v>
      </c>
      <c r="B31" s="4" t="s">
        <v>112</v>
      </c>
      <c r="C31" s="4" t="s">
        <v>113</v>
      </c>
      <c r="D31" s="5" t="s">
        <v>114</v>
      </c>
      <c r="E31" s="7"/>
      <c r="F31" s="7"/>
      <c r="G31" s="6">
        <f t="shared" si="0"/>
        <v>0</v>
      </c>
    </row>
    <row r="32" spans="1:7" ht="15.75" customHeight="1">
      <c r="A32" s="3" t="s">
        <v>115</v>
      </c>
      <c r="B32" s="4" t="s">
        <v>116</v>
      </c>
      <c r="C32" s="4" t="s">
        <v>117</v>
      </c>
      <c r="D32" s="5" t="s">
        <v>118</v>
      </c>
      <c r="E32" s="6">
        <f>E33+E34+E35</f>
        <v>0</v>
      </c>
      <c r="F32" s="6">
        <f>F33+F34+F35</f>
        <v>0</v>
      </c>
      <c r="G32" s="6">
        <f t="shared" si="0"/>
        <v>0</v>
      </c>
    </row>
    <row r="33" spans="1:7" ht="27.75" customHeight="1">
      <c r="A33" s="3" t="s">
        <v>119</v>
      </c>
      <c r="B33" s="4" t="s">
        <v>120</v>
      </c>
      <c r="C33" s="4" t="s">
        <v>121</v>
      </c>
      <c r="D33" s="5" t="s">
        <v>122</v>
      </c>
      <c r="E33" s="7"/>
      <c r="F33" s="7"/>
      <c r="G33" s="6">
        <f t="shared" si="0"/>
        <v>0</v>
      </c>
    </row>
    <row r="34" spans="1:7" ht="27" customHeight="1">
      <c r="A34" s="3" t="s">
        <v>123</v>
      </c>
      <c r="B34" s="4" t="s">
        <v>124</v>
      </c>
      <c r="C34" s="4" t="s">
        <v>125</v>
      </c>
      <c r="D34" s="5" t="s">
        <v>126</v>
      </c>
      <c r="E34" s="7"/>
      <c r="F34" s="7"/>
      <c r="G34" s="6">
        <f t="shared" si="0"/>
        <v>0</v>
      </c>
    </row>
    <row r="35" spans="1:7" ht="22.5" customHeight="1">
      <c r="A35" s="3" t="s">
        <v>127</v>
      </c>
      <c r="B35" s="4" t="s">
        <v>128</v>
      </c>
      <c r="C35" s="4" t="s">
        <v>129</v>
      </c>
      <c r="D35" s="5" t="s">
        <v>130</v>
      </c>
      <c r="E35" s="7"/>
      <c r="F35" s="7"/>
      <c r="G35" s="6">
        <f t="shared" si="0"/>
        <v>0</v>
      </c>
    </row>
    <row r="36" spans="1:7" ht="31.5" customHeight="1">
      <c r="A36" s="3" t="s">
        <v>131</v>
      </c>
      <c r="B36" s="4" t="s">
        <v>132</v>
      </c>
      <c r="C36" s="4" t="s">
        <v>133</v>
      </c>
      <c r="D36" s="5" t="s">
        <v>134</v>
      </c>
      <c r="E36" s="7"/>
      <c r="F36" s="7"/>
      <c r="G36" s="6">
        <f t="shared" si="0"/>
        <v>0</v>
      </c>
    </row>
    <row r="37" spans="1:7" ht="30" customHeight="1">
      <c r="A37" s="3" t="s">
        <v>135</v>
      </c>
      <c r="B37" s="4" t="s">
        <v>136</v>
      </c>
      <c r="C37" s="4" t="s">
        <v>137</v>
      </c>
      <c r="D37" s="5" t="s">
        <v>138</v>
      </c>
      <c r="E37" s="7"/>
      <c r="F37" s="7"/>
      <c r="G37" s="6">
        <f t="shared" si="0"/>
        <v>0</v>
      </c>
    </row>
    <row r="38" spans="1:7" ht="36.75" customHeight="1">
      <c r="A38" s="3" t="s">
        <v>139</v>
      </c>
      <c r="B38" s="4" t="s">
        <v>140</v>
      </c>
      <c r="C38" s="8" t="s">
        <v>141</v>
      </c>
      <c r="D38" s="5" t="s">
        <v>142</v>
      </c>
      <c r="E38" s="6">
        <f>E36-E37</f>
        <v>0</v>
      </c>
      <c r="F38" s="6">
        <f>F36-F37</f>
        <v>0</v>
      </c>
      <c r="G38" s="6">
        <f t="shared" si="0"/>
        <v>0</v>
      </c>
    </row>
    <row r="39" spans="1:7" ht="32.25" customHeight="1">
      <c r="A39" s="3" t="s">
        <v>143</v>
      </c>
      <c r="B39" s="4" t="s">
        <v>144</v>
      </c>
      <c r="C39" s="4" t="s">
        <v>145</v>
      </c>
      <c r="D39" s="5" t="s">
        <v>146</v>
      </c>
      <c r="E39" s="7"/>
      <c r="F39" s="7"/>
      <c r="G39" s="6">
        <f t="shared" si="0"/>
        <v>0</v>
      </c>
    </row>
    <row r="40" spans="1:7" ht="35.25" customHeight="1">
      <c r="A40" s="9" t="s">
        <v>147</v>
      </c>
      <c r="B40" s="10" t="s">
        <v>148</v>
      </c>
      <c r="C40" s="11" t="s">
        <v>149</v>
      </c>
      <c r="D40" s="12" t="s">
        <v>150</v>
      </c>
      <c r="E40" s="6">
        <f>E13+E23+E26+E27+E28+E32+E38+E39</f>
        <v>8734665.889999999</v>
      </c>
      <c r="F40" s="6">
        <f>F13+F23+F26+F27+F28+F32+F38+F39</f>
        <v>8410331.19</v>
      </c>
      <c r="G40" s="6">
        <f t="shared" si="0"/>
        <v>-324334.69999999925</v>
      </c>
    </row>
    <row r="41" spans="1:7" ht="24.75" customHeight="1">
      <c r="A41" s="3" t="s">
        <v>151</v>
      </c>
      <c r="B41" s="4" t="s">
        <v>152</v>
      </c>
      <c r="C41" s="4" t="s">
        <v>153</v>
      </c>
      <c r="D41" s="5" t="s">
        <v>154</v>
      </c>
      <c r="E41" s="6">
        <f>E42+E43+E44+E45+E46+E47+E48+E49+E50</f>
        <v>0</v>
      </c>
      <c r="F41" s="6">
        <f>F42+F43+F44+F45+F46+F47+F48+F49+F50</f>
        <v>0</v>
      </c>
      <c r="G41" s="6">
        <f t="shared" si="0"/>
        <v>0</v>
      </c>
    </row>
    <row r="42" spans="1:7" ht="33.75" customHeight="1">
      <c r="A42" s="3" t="s">
        <v>155</v>
      </c>
      <c r="B42" s="4" t="s">
        <v>156</v>
      </c>
      <c r="C42" s="4" t="s">
        <v>157</v>
      </c>
      <c r="D42" s="5" t="s">
        <v>158</v>
      </c>
      <c r="E42" s="7"/>
      <c r="F42" s="7"/>
      <c r="G42" s="6">
        <f t="shared" si="0"/>
        <v>0</v>
      </c>
    </row>
    <row r="43" spans="1:7" ht="33.75" customHeight="1">
      <c r="A43" s="3" t="s">
        <v>159</v>
      </c>
      <c r="B43" s="4" t="s">
        <v>160</v>
      </c>
      <c r="C43" s="4" t="s">
        <v>161</v>
      </c>
      <c r="D43" s="5" t="s">
        <v>162</v>
      </c>
      <c r="E43" s="7"/>
      <c r="F43" s="7"/>
      <c r="G43" s="6">
        <f t="shared" si="0"/>
        <v>0</v>
      </c>
    </row>
    <row r="44" spans="1:7" ht="33.75" customHeight="1">
      <c r="A44" s="3" t="s">
        <v>163</v>
      </c>
      <c r="B44" s="4" t="s">
        <v>164</v>
      </c>
      <c r="C44" s="4" t="s">
        <v>165</v>
      </c>
      <c r="D44" s="5" t="s">
        <v>166</v>
      </c>
      <c r="E44" s="7"/>
      <c r="F44" s="7"/>
      <c r="G44" s="6">
        <f t="shared" si="0"/>
        <v>0</v>
      </c>
    </row>
    <row r="45" spans="1:7" ht="33.75" customHeight="1">
      <c r="A45" s="3" t="s">
        <v>167</v>
      </c>
      <c r="B45" s="4" t="s">
        <v>168</v>
      </c>
      <c r="C45" s="4" t="s">
        <v>169</v>
      </c>
      <c r="D45" s="5" t="s">
        <v>170</v>
      </c>
      <c r="E45" s="7"/>
      <c r="F45" s="7"/>
      <c r="G45" s="6">
        <f t="shared" si="0"/>
        <v>0</v>
      </c>
    </row>
    <row r="46" spans="1:7" ht="30" customHeight="1">
      <c r="A46" s="3" t="s">
        <v>171</v>
      </c>
      <c r="B46" s="4" t="s">
        <v>172</v>
      </c>
      <c r="C46" s="4" t="s">
        <v>173</v>
      </c>
      <c r="D46" s="5" t="s">
        <v>174</v>
      </c>
      <c r="E46" s="7"/>
      <c r="F46" s="7"/>
      <c r="G46" s="6">
        <f t="shared" si="0"/>
        <v>0</v>
      </c>
    </row>
    <row r="47" spans="1:7" ht="35.25" customHeight="1">
      <c r="A47" s="3" t="s">
        <v>175</v>
      </c>
      <c r="B47" s="4" t="s">
        <v>176</v>
      </c>
      <c r="C47" s="4" t="s">
        <v>177</v>
      </c>
      <c r="D47" s="5" t="s">
        <v>178</v>
      </c>
      <c r="E47" s="7"/>
      <c r="F47" s="7"/>
      <c r="G47" s="6">
        <f t="shared" si="0"/>
        <v>0</v>
      </c>
    </row>
    <row r="48" spans="1:7" ht="12.75">
      <c r="A48" s="3" t="s">
        <v>179</v>
      </c>
      <c r="B48" s="4" t="s">
        <v>180</v>
      </c>
      <c r="C48" s="4" t="s">
        <v>181</v>
      </c>
      <c r="D48" s="5" t="s">
        <v>182</v>
      </c>
      <c r="E48" s="7"/>
      <c r="F48" s="7"/>
      <c r="G48" s="6">
        <f t="shared" si="0"/>
        <v>0</v>
      </c>
    </row>
    <row r="49" spans="1:7" ht="21.75" customHeight="1">
      <c r="A49" s="3" t="s">
        <v>183</v>
      </c>
      <c r="B49" s="4" t="s">
        <v>184</v>
      </c>
      <c r="C49" s="4" t="s">
        <v>185</v>
      </c>
      <c r="D49" s="5" t="s">
        <v>186</v>
      </c>
      <c r="E49" s="7"/>
      <c r="F49" s="7"/>
      <c r="G49" s="6">
        <f t="shared" si="0"/>
        <v>0</v>
      </c>
    </row>
    <row r="50" spans="1:7" ht="36.75" customHeight="1">
      <c r="A50" s="3" t="s">
        <v>187</v>
      </c>
      <c r="B50" s="4" t="s">
        <v>188</v>
      </c>
      <c r="C50" s="4" t="s">
        <v>189</v>
      </c>
      <c r="D50" s="5"/>
      <c r="E50" s="7"/>
      <c r="F50" s="7"/>
      <c r="G50" s="6">
        <f t="shared" si="0"/>
        <v>0</v>
      </c>
    </row>
    <row r="51" spans="1:7" ht="28.5" customHeight="1">
      <c r="A51" s="3" t="s">
        <v>190</v>
      </c>
      <c r="B51" s="4" t="s">
        <v>191</v>
      </c>
      <c r="C51" s="4" t="s">
        <v>192</v>
      </c>
      <c r="D51" s="5" t="s">
        <v>193</v>
      </c>
      <c r="E51" s="6">
        <f>E52+E53+E54</f>
        <v>0</v>
      </c>
      <c r="F51" s="6">
        <f>F52+F53+F54</f>
        <v>0</v>
      </c>
      <c r="G51" s="6">
        <f t="shared" si="0"/>
        <v>0</v>
      </c>
    </row>
    <row r="52" spans="1:7" ht="38.25" customHeight="1">
      <c r="A52" s="3" t="s">
        <v>194</v>
      </c>
      <c r="B52" s="4" t="s">
        <v>195</v>
      </c>
      <c r="C52" s="4" t="s">
        <v>196</v>
      </c>
      <c r="D52" s="5" t="s">
        <v>197</v>
      </c>
      <c r="E52" s="7"/>
      <c r="F52" s="7"/>
      <c r="G52" s="6">
        <f t="shared" si="0"/>
        <v>0</v>
      </c>
    </row>
    <row r="53" spans="1:7" ht="33.75" customHeight="1">
      <c r="A53" s="3" t="s">
        <v>198</v>
      </c>
      <c r="B53" s="4" t="s">
        <v>199</v>
      </c>
      <c r="C53" s="4" t="s">
        <v>200</v>
      </c>
      <c r="D53" s="5" t="s">
        <v>201</v>
      </c>
      <c r="E53" s="7"/>
      <c r="F53" s="7"/>
      <c r="G53" s="6">
        <f t="shared" si="0"/>
        <v>0</v>
      </c>
    </row>
    <row r="54" spans="1:7" ht="33.75" customHeight="1">
      <c r="A54" s="3" t="s">
        <v>202</v>
      </c>
      <c r="B54" s="4" t="s">
        <v>203</v>
      </c>
      <c r="C54" s="4" t="s">
        <v>204</v>
      </c>
      <c r="D54" s="5" t="s">
        <v>205</v>
      </c>
      <c r="E54" s="7"/>
      <c r="F54" s="7"/>
      <c r="G54" s="6">
        <f t="shared" si="0"/>
        <v>0</v>
      </c>
    </row>
    <row r="55" spans="1:7" ht="28.5" customHeight="1">
      <c r="A55" s="3" t="s">
        <v>206</v>
      </c>
      <c r="B55" s="4" t="s">
        <v>207</v>
      </c>
      <c r="C55" s="4" t="s">
        <v>208</v>
      </c>
      <c r="D55" s="5" t="s">
        <v>209</v>
      </c>
      <c r="E55" s="6">
        <f>E56+E57+E58</f>
        <v>0</v>
      </c>
      <c r="F55" s="6">
        <f>F56+F57+F58</f>
        <v>0</v>
      </c>
      <c r="G55" s="6">
        <f t="shared" si="0"/>
        <v>0</v>
      </c>
    </row>
    <row r="56" spans="1:7" ht="38.25" customHeight="1">
      <c r="A56" s="3" t="s">
        <v>210</v>
      </c>
      <c r="B56" s="4" t="s">
        <v>211</v>
      </c>
      <c r="C56" s="4" t="s">
        <v>212</v>
      </c>
      <c r="D56" s="5" t="s">
        <v>213</v>
      </c>
      <c r="E56" s="7"/>
      <c r="F56" s="7"/>
      <c r="G56" s="6">
        <f t="shared" si="0"/>
        <v>0</v>
      </c>
    </row>
    <row r="57" spans="1:7" ht="30.75" customHeight="1">
      <c r="A57" s="3" t="s">
        <v>214</v>
      </c>
      <c r="B57" s="4" t="s">
        <v>215</v>
      </c>
      <c r="C57" s="4" t="s">
        <v>216</v>
      </c>
      <c r="D57" s="5" t="s">
        <v>217</v>
      </c>
      <c r="E57" s="7"/>
      <c r="F57" s="7"/>
      <c r="G57" s="6">
        <f t="shared" si="0"/>
        <v>0</v>
      </c>
    </row>
    <row r="58" spans="1:7" ht="30.75" customHeight="1">
      <c r="A58" s="3" t="s">
        <v>218</v>
      </c>
      <c r="B58" s="4" t="s">
        <v>219</v>
      </c>
      <c r="C58" s="4" t="s">
        <v>220</v>
      </c>
      <c r="D58" s="5" t="s">
        <v>221</v>
      </c>
      <c r="E58" s="7"/>
      <c r="F58" s="7"/>
      <c r="G58" s="6">
        <f t="shared" si="0"/>
        <v>0</v>
      </c>
    </row>
    <row r="59" spans="1:7" ht="31.5" customHeight="1">
      <c r="A59" s="3" t="s">
        <v>222</v>
      </c>
      <c r="B59" s="4" t="s">
        <v>223</v>
      </c>
      <c r="C59" s="4" t="s">
        <v>224</v>
      </c>
      <c r="D59" s="5" t="s">
        <v>225</v>
      </c>
      <c r="E59" s="6">
        <f>E60+E61+E62</f>
        <v>0</v>
      </c>
      <c r="F59" s="6">
        <f>F60+F61+F62</f>
        <v>0</v>
      </c>
      <c r="G59" s="6">
        <f t="shared" si="0"/>
        <v>0</v>
      </c>
    </row>
    <row r="60" spans="1:7" ht="26.25" customHeight="1">
      <c r="A60" s="3" t="s">
        <v>226</v>
      </c>
      <c r="B60" s="4" t="s">
        <v>227</v>
      </c>
      <c r="C60" s="4" t="s">
        <v>228</v>
      </c>
      <c r="D60" s="5" t="s">
        <v>229</v>
      </c>
      <c r="E60" s="7"/>
      <c r="F60" s="7"/>
      <c r="G60" s="6">
        <f t="shared" si="0"/>
        <v>0</v>
      </c>
    </row>
    <row r="61" spans="1:7" ht="25.5" customHeight="1">
      <c r="A61" s="3" t="s">
        <v>230</v>
      </c>
      <c r="B61" s="4" t="s">
        <v>231</v>
      </c>
      <c r="C61" s="4" t="s">
        <v>232</v>
      </c>
      <c r="D61" s="5" t="s">
        <v>233</v>
      </c>
      <c r="E61" s="7"/>
      <c r="F61" s="7"/>
      <c r="G61" s="6">
        <f t="shared" si="0"/>
        <v>0</v>
      </c>
    </row>
    <row r="62" spans="1:7" ht="37.5" customHeight="1">
      <c r="A62" s="3" t="s">
        <v>234</v>
      </c>
      <c r="B62" s="4" t="s">
        <v>235</v>
      </c>
      <c r="C62" s="4" t="s">
        <v>236</v>
      </c>
      <c r="D62" s="5" t="s">
        <v>237</v>
      </c>
      <c r="E62" s="7"/>
      <c r="F62" s="7"/>
      <c r="G62" s="6">
        <f t="shared" si="0"/>
        <v>0</v>
      </c>
    </row>
    <row r="63" spans="1:7" ht="23.25" customHeight="1">
      <c r="A63" s="3" t="s">
        <v>238</v>
      </c>
      <c r="B63" s="4" t="s">
        <v>239</v>
      </c>
      <c r="C63" s="4" t="s">
        <v>240</v>
      </c>
      <c r="D63" s="5" t="s">
        <v>241</v>
      </c>
      <c r="E63" s="6">
        <f>E64+E65+E66</f>
        <v>0</v>
      </c>
      <c r="F63" s="6">
        <f>F64+F65+F66</f>
        <v>0</v>
      </c>
      <c r="G63" s="6">
        <f t="shared" si="0"/>
        <v>0</v>
      </c>
    </row>
    <row r="64" spans="1:7" ht="23.25" customHeight="1">
      <c r="A64" s="3" t="s">
        <v>242</v>
      </c>
      <c r="B64" s="4" t="s">
        <v>243</v>
      </c>
      <c r="C64" s="4" t="s">
        <v>244</v>
      </c>
      <c r="D64" s="5" t="s">
        <v>245</v>
      </c>
      <c r="E64" s="7"/>
      <c r="F64" s="7"/>
      <c r="G64" s="6">
        <f t="shared" si="0"/>
        <v>0</v>
      </c>
    </row>
    <row r="65" spans="1:7" ht="31.5" customHeight="1">
      <c r="A65" s="3" t="s">
        <v>246</v>
      </c>
      <c r="B65" s="4" t="s">
        <v>247</v>
      </c>
      <c r="C65" s="4" t="s">
        <v>248</v>
      </c>
      <c r="D65" s="5" t="s">
        <v>249</v>
      </c>
      <c r="E65" s="7"/>
      <c r="F65" s="7"/>
      <c r="G65" s="6">
        <f t="shared" si="0"/>
        <v>0</v>
      </c>
    </row>
    <row r="66" spans="1:7" ht="23.25" customHeight="1">
      <c r="A66" s="3" t="s">
        <v>250</v>
      </c>
      <c r="B66" s="4" t="s">
        <v>251</v>
      </c>
      <c r="C66" s="4" t="s">
        <v>252</v>
      </c>
      <c r="D66" s="5" t="s">
        <v>253</v>
      </c>
      <c r="E66" s="7"/>
      <c r="F66" s="7"/>
      <c r="G66" s="6">
        <f t="shared" si="0"/>
        <v>0</v>
      </c>
    </row>
    <row r="67" spans="1:7" ht="22.5" customHeight="1">
      <c r="A67" s="3" t="s">
        <v>254</v>
      </c>
      <c r="B67" s="4" t="s">
        <v>255</v>
      </c>
      <c r="C67" s="4" t="s">
        <v>256</v>
      </c>
      <c r="D67" s="5" t="s">
        <v>257</v>
      </c>
      <c r="E67" s="7"/>
      <c r="F67" s="7"/>
      <c r="G67" s="6">
        <f t="shared" si="0"/>
        <v>0</v>
      </c>
    </row>
    <row r="68" spans="1:7" ht="21" customHeight="1">
      <c r="A68" s="3" t="s">
        <v>258</v>
      </c>
      <c r="B68" s="4" t="s">
        <v>259</v>
      </c>
      <c r="C68" s="4" t="s">
        <v>260</v>
      </c>
      <c r="D68" s="5" t="s">
        <v>261</v>
      </c>
      <c r="E68" s="7">
        <v>106932.59</v>
      </c>
      <c r="F68" s="7">
        <v>74800.18</v>
      </c>
      <c r="G68" s="6">
        <f t="shared" si="0"/>
        <v>-32132.410000000003</v>
      </c>
    </row>
    <row r="69" spans="1:7" ht="24" customHeight="1">
      <c r="A69" s="3" t="s">
        <v>262</v>
      </c>
      <c r="B69" s="4" t="s">
        <v>263</v>
      </c>
      <c r="C69" s="4" t="s">
        <v>264</v>
      </c>
      <c r="D69" s="5" t="s">
        <v>265</v>
      </c>
      <c r="E69" s="6">
        <f>E70+E71+E72</f>
        <v>0</v>
      </c>
      <c r="F69" s="6">
        <f>F70+F71+F72</f>
        <v>0</v>
      </c>
      <c r="G69" s="6">
        <f t="shared" si="0"/>
        <v>0</v>
      </c>
    </row>
    <row r="70" spans="1:7" ht="32.25" customHeight="1">
      <c r="A70" s="3" t="s">
        <v>266</v>
      </c>
      <c r="B70" s="4" t="s">
        <v>267</v>
      </c>
      <c r="C70" s="4" t="s">
        <v>268</v>
      </c>
      <c r="D70" s="5" t="s">
        <v>269</v>
      </c>
      <c r="E70" s="7"/>
      <c r="F70" s="7"/>
      <c r="G70" s="6">
        <f aca="true" t="shared" si="3" ref="G70:G110">F70-E70</f>
        <v>0</v>
      </c>
    </row>
    <row r="71" spans="1:7" ht="33" customHeight="1">
      <c r="A71" s="3" t="s">
        <v>270</v>
      </c>
      <c r="B71" s="4" t="s">
        <v>271</v>
      </c>
      <c r="C71" s="4" t="s">
        <v>272</v>
      </c>
      <c r="D71" s="5" t="s">
        <v>273</v>
      </c>
      <c r="E71" s="7"/>
      <c r="F71" s="7"/>
      <c r="G71" s="6">
        <f t="shared" si="3"/>
        <v>0</v>
      </c>
    </row>
    <row r="72" spans="1:7" ht="27.75" customHeight="1">
      <c r="A72" s="3" t="s">
        <v>274</v>
      </c>
      <c r="B72" s="4" t="s">
        <v>275</v>
      </c>
      <c r="C72" s="4" t="s">
        <v>276</v>
      </c>
      <c r="D72" s="5" t="s">
        <v>277</v>
      </c>
      <c r="E72" s="7"/>
      <c r="F72" s="7"/>
      <c r="G72" s="6">
        <f t="shared" si="3"/>
        <v>0</v>
      </c>
    </row>
    <row r="73" spans="1:7" ht="22.5" customHeight="1">
      <c r="A73" s="3" t="s">
        <v>278</v>
      </c>
      <c r="B73" s="4" t="s">
        <v>279</v>
      </c>
      <c r="C73" s="4" t="s">
        <v>280</v>
      </c>
      <c r="D73" s="5" t="s">
        <v>281</v>
      </c>
      <c r="E73" s="7"/>
      <c r="F73" s="7">
        <v>0</v>
      </c>
      <c r="G73" s="6">
        <f t="shared" si="3"/>
        <v>0</v>
      </c>
    </row>
    <row r="74" spans="1:7" ht="21" customHeight="1">
      <c r="A74" s="3" t="s">
        <v>282</v>
      </c>
      <c r="B74" s="4" t="s">
        <v>283</v>
      </c>
      <c r="C74" s="4" t="s">
        <v>284</v>
      </c>
      <c r="D74" s="5" t="s">
        <v>285</v>
      </c>
      <c r="E74" s="7"/>
      <c r="F74" s="7"/>
      <c r="G74" s="6">
        <f t="shared" si="3"/>
        <v>0</v>
      </c>
    </row>
    <row r="75" spans="1:7" ht="19.5" customHeight="1">
      <c r="A75" s="3" t="s">
        <v>286</v>
      </c>
      <c r="B75" s="4" t="s">
        <v>287</v>
      </c>
      <c r="C75" s="4" t="s">
        <v>288</v>
      </c>
      <c r="D75" s="5" t="s">
        <v>289</v>
      </c>
      <c r="E75" s="6">
        <f>E76+E77</f>
        <v>0</v>
      </c>
      <c r="F75" s="6">
        <f>F76+F77</f>
        <v>0</v>
      </c>
      <c r="G75" s="6">
        <f t="shared" si="3"/>
        <v>0</v>
      </c>
    </row>
    <row r="76" spans="1:7" ht="37.5" customHeight="1">
      <c r="A76" s="3" t="s">
        <v>290</v>
      </c>
      <c r="B76" s="4" t="s">
        <v>291</v>
      </c>
      <c r="C76" s="4" t="s">
        <v>292</v>
      </c>
      <c r="D76" s="5" t="s">
        <v>293</v>
      </c>
      <c r="E76" s="7"/>
      <c r="F76" s="7"/>
      <c r="G76" s="6">
        <f t="shared" si="3"/>
        <v>0</v>
      </c>
    </row>
    <row r="77" spans="1:7" ht="30" customHeight="1">
      <c r="A77" s="3" t="s">
        <v>294</v>
      </c>
      <c r="B77" s="4" t="s">
        <v>295</v>
      </c>
      <c r="C77" s="4" t="s">
        <v>296</v>
      </c>
      <c r="D77" s="5" t="s">
        <v>297</v>
      </c>
      <c r="E77" s="7"/>
      <c r="F77" s="7"/>
      <c r="G77" s="6">
        <f t="shared" si="3"/>
        <v>0</v>
      </c>
    </row>
    <row r="78" spans="1:7" ht="30" customHeight="1">
      <c r="A78" s="3" t="s">
        <v>298</v>
      </c>
      <c r="B78" s="4" t="s">
        <v>299</v>
      </c>
      <c r="C78" s="4" t="s">
        <v>300</v>
      </c>
      <c r="D78" s="5" t="s">
        <v>301</v>
      </c>
      <c r="E78" s="6">
        <f>E79+E80+E81</f>
        <v>0</v>
      </c>
      <c r="F78" s="6">
        <f>F79+F80+F81</f>
        <v>0</v>
      </c>
      <c r="G78" s="6">
        <f t="shared" si="3"/>
        <v>0</v>
      </c>
    </row>
    <row r="79" spans="1:7" ht="30" customHeight="1">
      <c r="A79" s="3" t="s">
        <v>302</v>
      </c>
      <c r="B79" s="4" t="s">
        <v>303</v>
      </c>
      <c r="C79" s="4" t="s">
        <v>304</v>
      </c>
      <c r="D79" s="5" t="s">
        <v>305</v>
      </c>
      <c r="E79" s="7"/>
      <c r="F79" s="7"/>
      <c r="G79" s="6">
        <f t="shared" si="3"/>
        <v>0</v>
      </c>
    </row>
    <row r="80" spans="1:7" ht="30" customHeight="1">
      <c r="A80" s="3" t="s">
        <v>306</v>
      </c>
      <c r="B80" s="4" t="s">
        <v>307</v>
      </c>
      <c r="C80" s="4" t="s">
        <v>308</v>
      </c>
      <c r="D80" s="5" t="s">
        <v>309</v>
      </c>
      <c r="E80" s="7"/>
      <c r="F80" s="7"/>
      <c r="G80" s="6">
        <f t="shared" si="3"/>
        <v>0</v>
      </c>
    </row>
    <row r="81" spans="1:7" ht="22.5" customHeight="1">
      <c r="A81" s="3" t="s">
        <v>310</v>
      </c>
      <c r="B81" s="4" t="s">
        <v>311</v>
      </c>
      <c r="C81" s="4" t="s">
        <v>312</v>
      </c>
      <c r="D81" s="5" t="s">
        <v>313</v>
      </c>
      <c r="E81" s="7"/>
      <c r="F81" s="7"/>
      <c r="G81" s="6">
        <f t="shared" si="3"/>
        <v>0</v>
      </c>
    </row>
    <row r="82" spans="1:7" ht="44.25" customHeight="1">
      <c r="A82" s="9" t="s">
        <v>314</v>
      </c>
      <c r="B82" s="10" t="s">
        <v>315</v>
      </c>
      <c r="C82" s="11" t="s">
        <v>316</v>
      </c>
      <c r="D82" s="12" t="s">
        <v>317</v>
      </c>
      <c r="E82" s="6">
        <f>E41+E51+E55+E59+E63+E67+E68+E69+E73+E74+E75+E78</f>
        <v>106932.59</v>
      </c>
      <c r="F82" s="6">
        <f>F41+F51+F55+F59+F63+F67+F68+F69+F73+F74+F75+F78</f>
        <v>74800.18</v>
      </c>
      <c r="G82" s="6">
        <f t="shared" si="3"/>
        <v>-32132.410000000003</v>
      </c>
    </row>
    <row r="83" spans="1:7" ht="23.25" customHeight="1">
      <c r="A83" s="3" t="s">
        <v>318</v>
      </c>
      <c r="B83" s="4" t="s">
        <v>319</v>
      </c>
      <c r="C83" s="8" t="s">
        <v>320</v>
      </c>
      <c r="D83" s="5" t="s">
        <v>321</v>
      </c>
      <c r="E83" s="6">
        <f>E40+E82</f>
        <v>8841598.479999999</v>
      </c>
      <c r="F83" s="6">
        <f>F40+F82</f>
        <v>8485131.37</v>
      </c>
      <c r="G83" s="6">
        <f t="shared" si="3"/>
        <v>-356467.1099999994</v>
      </c>
    </row>
    <row r="84" spans="1:7" ht="24" customHeight="1">
      <c r="A84" s="3" t="s">
        <v>322</v>
      </c>
      <c r="B84" s="4" t="s">
        <v>323</v>
      </c>
      <c r="C84" s="4" t="s">
        <v>324</v>
      </c>
      <c r="D84" s="5" t="s">
        <v>325</v>
      </c>
      <c r="E84" s="6">
        <f>E85+E86+E87+E88</f>
        <v>0</v>
      </c>
      <c r="F84" s="6">
        <f>F85+F86+F87+F88</f>
        <v>6748.82</v>
      </c>
      <c r="G84" s="6">
        <f t="shared" si="3"/>
        <v>6748.82</v>
      </c>
    </row>
    <row r="85" spans="1:7" ht="26.25" customHeight="1">
      <c r="A85" s="3" t="s">
        <v>326</v>
      </c>
      <c r="B85" s="4" t="s">
        <v>327</v>
      </c>
      <c r="C85" s="4" t="s">
        <v>328</v>
      </c>
      <c r="D85" s="5" t="s">
        <v>329</v>
      </c>
      <c r="E85" s="7"/>
      <c r="F85" s="7">
        <v>6748.82</v>
      </c>
      <c r="G85" s="6">
        <f t="shared" si="3"/>
        <v>6748.82</v>
      </c>
    </row>
    <row r="86" spans="1:7" ht="39.75" customHeight="1">
      <c r="A86" s="3" t="s">
        <v>330</v>
      </c>
      <c r="B86" s="4" t="s">
        <v>331</v>
      </c>
      <c r="C86" s="4" t="s">
        <v>332</v>
      </c>
      <c r="D86" s="5" t="s">
        <v>333</v>
      </c>
      <c r="E86" s="7"/>
      <c r="F86" s="7"/>
      <c r="G86" s="6">
        <f t="shared" si="3"/>
        <v>0</v>
      </c>
    </row>
    <row r="87" spans="1:7" ht="18.75" customHeight="1">
      <c r="A87" s="3" t="s">
        <v>334</v>
      </c>
      <c r="B87" s="4" t="s">
        <v>335</v>
      </c>
      <c r="C87" s="4" t="s">
        <v>336</v>
      </c>
      <c r="D87" s="5" t="s">
        <v>337</v>
      </c>
      <c r="E87" s="7"/>
      <c r="F87" s="7"/>
      <c r="G87" s="6">
        <f t="shared" si="3"/>
        <v>0</v>
      </c>
    </row>
    <row r="88" spans="1:7" ht="19.5" customHeight="1">
      <c r="A88" s="3" t="s">
        <v>338</v>
      </c>
      <c r="B88" s="4" t="s">
        <v>339</v>
      </c>
      <c r="C88" s="4" t="s">
        <v>340</v>
      </c>
      <c r="D88" s="5" t="s">
        <v>341</v>
      </c>
      <c r="E88" s="7"/>
      <c r="F88" s="7"/>
      <c r="G88" s="6">
        <f t="shared" si="3"/>
        <v>0</v>
      </c>
    </row>
    <row r="89" spans="1:7" ht="19.5" customHeight="1">
      <c r="A89" s="3" t="s">
        <v>342</v>
      </c>
      <c r="B89" s="4" t="s">
        <v>343</v>
      </c>
      <c r="C89" s="4" t="s">
        <v>344</v>
      </c>
      <c r="D89" s="5" t="s">
        <v>345</v>
      </c>
      <c r="E89" s="7">
        <v>0</v>
      </c>
      <c r="F89" s="7">
        <v>0</v>
      </c>
      <c r="G89" s="6">
        <f t="shared" si="3"/>
        <v>0</v>
      </c>
    </row>
    <row r="90" spans="1:7" ht="23.25" customHeight="1">
      <c r="A90" s="3" t="s">
        <v>346</v>
      </c>
      <c r="B90" s="4" t="s">
        <v>347</v>
      </c>
      <c r="C90" s="4" t="s">
        <v>348</v>
      </c>
      <c r="D90" s="5" t="s">
        <v>349</v>
      </c>
      <c r="E90" s="6">
        <f>E91+E92+E93+E94+E95+E96</f>
        <v>1450.65</v>
      </c>
      <c r="F90" s="6">
        <f>F91+F92+F93+F94+F95+F96</f>
        <v>-2390.26</v>
      </c>
      <c r="G90" s="6">
        <f t="shared" si="3"/>
        <v>-3840.9100000000003</v>
      </c>
    </row>
    <row r="91" spans="1:7" ht="27.75" customHeight="1">
      <c r="A91" s="3" t="s">
        <v>350</v>
      </c>
      <c r="B91" s="4" t="s">
        <v>351</v>
      </c>
      <c r="C91" s="4" t="s">
        <v>352</v>
      </c>
      <c r="D91" s="5" t="s">
        <v>353</v>
      </c>
      <c r="E91" s="7">
        <v>2112</v>
      </c>
      <c r="F91" s="7">
        <v>-1501.52</v>
      </c>
      <c r="G91" s="6">
        <f t="shared" si="3"/>
        <v>-3613.52</v>
      </c>
    </row>
    <row r="92" spans="1:7" ht="39.75" customHeight="1">
      <c r="A92" s="3" t="s">
        <v>354</v>
      </c>
      <c r="B92" s="4" t="s">
        <v>355</v>
      </c>
      <c r="C92" s="4" t="s">
        <v>356</v>
      </c>
      <c r="D92" s="5" t="s">
        <v>357</v>
      </c>
      <c r="E92" s="7">
        <v>-655.91</v>
      </c>
      <c r="F92" s="7">
        <v>0</v>
      </c>
      <c r="G92" s="6">
        <f t="shared" si="3"/>
        <v>655.91</v>
      </c>
    </row>
    <row r="93" spans="1:7" ht="26.25" customHeight="1">
      <c r="A93" s="3" t="s">
        <v>358</v>
      </c>
      <c r="B93" s="4" t="s">
        <v>359</v>
      </c>
      <c r="C93" s="4" t="s">
        <v>360</v>
      </c>
      <c r="D93" s="5" t="s">
        <v>361</v>
      </c>
      <c r="E93" s="7"/>
      <c r="F93" s="7"/>
      <c r="G93" s="6">
        <f t="shared" si="3"/>
        <v>0</v>
      </c>
    </row>
    <row r="94" spans="1:7" ht="18.75" customHeight="1">
      <c r="A94" s="3" t="s">
        <v>362</v>
      </c>
      <c r="B94" s="4" t="s">
        <v>363</v>
      </c>
      <c r="C94" s="4" t="s">
        <v>364</v>
      </c>
      <c r="D94" s="5" t="s">
        <v>365</v>
      </c>
      <c r="E94" s="7"/>
      <c r="F94" s="7"/>
      <c r="G94" s="6">
        <f t="shared" si="3"/>
        <v>0</v>
      </c>
    </row>
    <row r="95" spans="1:7" ht="27.75" customHeight="1">
      <c r="A95" s="3" t="s">
        <v>366</v>
      </c>
      <c r="B95" s="4" t="s">
        <v>367</v>
      </c>
      <c r="C95" s="4" t="s">
        <v>368</v>
      </c>
      <c r="D95" s="5" t="s">
        <v>369</v>
      </c>
      <c r="E95" s="7"/>
      <c r="F95" s="7"/>
      <c r="G95" s="6">
        <f t="shared" si="3"/>
        <v>0</v>
      </c>
    </row>
    <row r="96" spans="1:7" ht="38.25" customHeight="1">
      <c r="A96" s="3" t="s">
        <v>370</v>
      </c>
      <c r="B96" s="4" t="s">
        <v>371</v>
      </c>
      <c r="C96" s="4" t="s">
        <v>372</v>
      </c>
      <c r="D96" s="5" t="s">
        <v>373</v>
      </c>
      <c r="E96" s="7">
        <v>-5.44</v>
      </c>
      <c r="F96" s="7">
        <v>-888.74</v>
      </c>
      <c r="G96" s="6">
        <f t="shared" si="3"/>
        <v>-883.3</v>
      </c>
    </row>
    <row r="97" spans="1:7" ht="20.25" customHeight="1">
      <c r="A97" s="3" t="s">
        <v>374</v>
      </c>
      <c r="B97" s="4" t="s">
        <v>375</v>
      </c>
      <c r="C97" s="4" t="s">
        <v>376</v>
      </c>
      <c r="D97" s="5" t="s">
        <v>377</v>
      </c>
      <c r="E97" s="6">
        <f>E98+E99+E100+E101</f>
        <v>-2348.22</v>
      </c>
      <c r="F97" s="6">
        <f>F98+F99+F100+F101</f>
        <v>4148.41</v>
      </c>
      <c r="G97" s="6">
        <f t="shared" si="3"/>
        <v>6496.629999999999</v>
      </c>
    </row>
    <row r="98" spans="1:7" ht="29.25" customHeight="1">
      <c r="A98" s="3" t="s">
        <v>378</v>
      </c>
      <c r="B98" s="4" t="s">
        <v>379</v>
      </c>
      <c r="C98" s="4" t="s">
        <v>380</v>
      </c>
      <c r="D98" s="5" t="s">
        <v>381</v>
      </c>
      <c r="E98" s="7"/>
      <c r="F98" s="7"/>
      <c r="G98" s="6">
        <f t="shared" si="3"/>
        <v>0</v>
      </c>
    </row>
    <row r="99" spans="1:7" ht="27.75" customHeight="1">
      <c r="A99" s="3" t="s">
        <v>382</v>
      </c>
      <c r="B99" s="4" t="s">
        <v>383</v>
      </c>
      <c r="C99" s="4" t="s">
        <v>384</v>
      </c>
      <c r="D99" s="5" t="s">
        <v>385</v>
      </c>
      <c r="E99" s="7"/>
      <c r="F99" s="7"/>
      <c r="G99" s="6">
        <f t="shared" si="3"/>
        <v>0</v>
      </c>
    </row>
    <row r="100" spans="1:7" ht="27.75" customHeight="1">
      <c r="A100" s="3" t="s">
        <v>386</v>
      </c>
      <c r="B100" s="4" t="s">
        <v>387</v>
      </c>
      <c r="C100" s="4" t="s">
        <v>388</v>
      </c>
      <c r="D100" s="5" t="s">
        <v>389</v>
      </c>
      <c r="E100" s="7">
        <v>-2348.22</v>
      </c>
      <c r="F100" s="7">
        <v>4148.41</v>
      </c>
      <c r="G100" s="6">
        <f t="shared" si="3"/>
        <v>6496.629999999999</v>
      </c>
    </row>
    <row r="101" spans="1:7" ht="17.25" customHeight="1">
      <c r="A101" s="3" t="s">
        <v>390</v>
      </c>
      <c r="B101" s="4" t="s">
        <v>391</v>
      </c>
      <c r="C101" s="4" t="s">
        <v>392</v>
      </c>
      <c r="D101" s="5" t="s">
        <v>393</v>
      </c>
      <c r="E101" s="7"/>
      <c r="F101" s="7"/>
      <c r="G101" s="6">
        <f t="shared" si="3"/>
        <v>0</v>
      </c>
    </row>
    <row r="102" spans="1:7" ht="33.75" customHeight="1">
      <c r="A102" s="9" t="s">
        <v>394</v>
      </c>
      <c r="B102" s="10" t="s">
        <v>395</v>
      </c>
      <c r="C102" s="11" t="s">
        <v>396</v>
      </c>
      <c r="D102" s="12" t="s">
        <v>397</v>
      </c>
      <c r="E102" s="6">
        <f>E84+E89+E90+E97</f>
        <v>-897.5699999999997</v>
      </c>
      <c r="F102" s="6">
        <f>F84+F89+F90+F97</f>
        <v>8506.97</v>
      </c>
      <c r="G102" s="6">
        <f t="shared" si="3"/>
        <v>9404.539999999999</v>
      </c>
    </row>
    <row r="103" spans="1:7" ht="31.5" customHeight="1">
      <c r="A103" s="3" t="s">
        <v>398</v>
      </c>
      <c r="B103" s="4" t="s">
        <v>399</v>
      </c>
      <c r="C103" s="8" t="s">
        <v>400</v>
      </c>
      <c r="D103" s="5" t="s">
        <v>401</v>
      </c>
      <c r="E103" s="6">
        <f>E104+E108</f>
        <v>8842496.14</v>
      </c>
      <c r="F103" s="6">
        <f>F104+F108</f>
        <v>8476624.4</v>
      </c>
      <c r="G103" s="6">
        <f t="shared" si="3"/>
        <v>-365871.7400000002</v>
      </c>
    </row>
    <row r="104" spans="1:7" ht="34.5" customHeight="1">
      <c r="A104" s="3" t="s">
        <v>402</v>
      </c>
      <c r="B104" s="4" t="s">
        <v>403</v>
      </c>
      <c r="C104" s="4" t="s">
        <v>404</v>
      </c>
      <c r="D104" s="5" t="s">
        <v>405</v>
      </c>
      <c r="E104" s="6">
        <f>E105+E106+E107</f>
        <v>8842496.14</v>
      </c>
      <c r="F104" s="6">
        <f>F105+F106+F107</f>
        <v>8476624.4</v>
      </c>
      <c r="G104" s="6">
        <f t="shared" si="3"/>
        <v>-365871.7400000002</v>
      </c>
    </row>
    <row r="105" spans="1:7" ht="22.5" customHeight="1">
      <c r="A105" s="3" t="s">
        <v>406</v>
      </c>
      <c r="B105" s="4" t="s">
        <v>407</v>
      </c>
      <c r="C105" s="4" t="s">
        <v>408</v>
      </c>
      <c r="D105" s="5" t="s">
        <v>409</v>
      </c>
      <c r="E105" s="7">
        <v>8842496.14</v>
      </c>
      <c r="F105" s="7">
        <v>8476624.4</v>
      </c>
      <c r="G105" s="6">
        <f t="shared" si="3"/>
        <v>-365871.7400000002</v>
      </c>
    </row>
    <row r="106" spans="1:7" ht="21" customHeight="1">
      <c r="A106" s="3" t="s">
        <v>410</v>
      </c>
      <c r="B106" s="4" t="s">
        <v>411</v>
      </c>
      <c r="C106" s="4" t="s">
        <v>412</v>
      </c>
      <c r="D106" s="5" t="s">
        <v>413</v>
      </c>
      <c r="E106" s="7"/>
      <c r="F106" s="7"/>
      <c r="G106" s="6">
        <f t="shared" si="3"/>
        <v>0</v>
      </c>
    </row>
    <row r="107" spans="1:7" ht="23.25" customHeight="1">
      <c r="A107" s="3" t="s">
        <v>414</v>
      </c>
      <c r="B107" s="4" t="s">
        <v>415</v>
      </c>
      <c r="C107" s="4" t="s">
        <v>416</v>
      </c>
      <c r="D107" s="5" t="s">
        <v>417</v>
      </c>
      <c r="E107" s="7"/>
      <c r="F107" s="7"/>
      <c r="G107" s="6">
        <f t="shared" si="3"/>
        <v>0</v>
      </c>
    </row>
    <row r="108" spans="1:7" ht="25.5" customHeight="1">
      <c r="A108" s="3" t="s">
        <v>418</v>
      </c>
      <c r="B108" s="4" t="s">
        <v>419</v>
      </c>
      <c r="C108" s="4" t="s">
        <v>420</v>
      </c>
      <c r="D108" s="5" t="s">
        <v>421</v>
      </c>
      <c r="E108" s="7"/>
      <c r="F108" s="7"/>
      <c r="G108" s="6">
        <f t="shared" si="3"/>
        <v>0</v>
      </c>
    </row>
    <row r="109" spans="1:7" ht="31.5" customHeight="1">
      <c r="A109" s="3" t="s">
        <v>422</v>
      </c>
      <c r="B109" s="4" t="s">
        <v>423</v>
      </c>
      <c r="C109" s="4" t="s">
        <v>424</v>
      </c>
      <c r="D109" s="5" t="s">
        <v>425</v>
      </c>
      <c r="E109" s="7"/>
      <c r="F109" s="7"/>
      <c r="G109" s="6">
        <f t="shared" si="3"/>
        <v>0</v>
      </c>
    </row>
    <row r="110" spans="1:7" ht="27.75" customHeight="1">
      <c r="A110" s="9" t="s">
        <v>426</v>
      </c>
      <c r="B110" s="10" t="s">
        <v>427</v>
      </c>
      <c r="C110" s="11" t="s">
        <v>428</v>
      </c>
      <c r="D110" s="12" t="s">
        <v>429</v>
      </c>
      <c r="E110" s="6">
        <f>E102+E103</f>
        <v>8841598.57</v>
      </c>
      <c r="F110" s="6">
        <f>F102+F103</f>
        <v>8485131.370000001</v>
      </c>
      <c r="G110" s="6">
        <f t="shared" si="3"/>
        <v>-356467.19999999925</v>
      </c>
    </row>
    <row r="112" spans="1:7" ht="12.75">
      <c r="A112" s="30" t="s">
        <v>430</v>
      </c>
      <c r="B112" s="30"/>
      <c r="C112" s="28" t="s">
        <v>864</v>
      </c>
      <c r="F112" s="31"/>
      <c r="G112" s="31"/>
    </row>
    <row r="113" spans="1:2" ht="12.75">
      <c r="A113" s="14"/>
      <c r="B113" s="14"/>
    </row>
    <row r="114" spans="1:7" ht="12.75">
      <c r="A114" s="30" t="s">
        <v>431</v>
      </c>
      <c r="B114" s="30"/>
      <c r="C114" s="28" t="s">
        <v>865</v>
      </c>
      <c r="F114" s="31"/>
      <c r="G114" s="31"/>
    </row>
  </sheetData>
  <mergeCells count="7">
    <mergeCell ref="A114:B114"/>
    <mergeCell ref="F114:G114"/>
    <mergeCell ref="A1:G1"/>
    <mergeCell ref="A2:G2"/>
    <mergeCell ref="A3:G3"/>
    <mergeCell ref="A112:B112"/>
    <mergeCell ref="F112:G112"/>
  </mergeCells>
  <printOptions/>
  <pageMargins left="0.93" right="0.2" top="0.35" bottom="0.28" header="0.5" footer="0.5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25.140625" style="0" customWidth="1"/>
    <col min="4" max="4" width="5.140625" style="13" customWidth="1"/>
    <col min="5" max="5" width="17.28125" style="0" customWidth="1"/>
    <col min="6" max="6" width="15.7109375" style="0" customWidth="1"/>
    <col min="7" max="7" width="18.57421875" style="0" customWidth="1"/>
    <col min="8" max="8" width="13.57421875" style="0" customWidth="1"/>
  </cols>
  <sheetData>
    <row r="1" spans="1:7" ht="12.75">
      <c r="A1" s="39"/>
      <c r="B1" s="40"/>
      <c r="C1" s="32" t="s">
        <v>0</v>
      </c>
      <c r="D1" s="33"/>
      <c r="E1" s="33"/>
      <c r="F1" s="33"/>
      <c r="G1" s="33"/>
    </row>
    <row r="2" spans="1:7" ht="12.75">
      <c r="A2" s="39"/>
      <c r="B2" s="40"/>
      <c r="C2" s="34" t="s">
        <v>861</v>
      </c>
      <c r="D2" s="33"/>
      <c r="E2" s="33"/>
      <c r="F2" s="33"/>
      <c r="G2" s="33"/>
    </row>
    <row r="3" spans="1:7" ht="12.75">
      <c r="A3" s="15" t="s">
        <v>433</v>
      </c>
      <c r="C3" s="37" t="s">
        <v>866</v>
      </c>
      <c r="D3" s="38"/>
      <c r="E3" s="38"/>
      <c r="F3" s="38"/>
      <c r="G3" s="38"/>
    </row>
    <row r="4" spans="1:9" ht="45">
      <c r="A4" s="1" t="s">
        <v>1</v>
      </c>
      <c r="B4" s="1" t="s">
        <v>2</v>
      </c>
      <c r="C4" s="2" t="s">
        <v>857</v>
      </c>
      <c r="D4" s="1"/>
      <c r="E4" s="26" t="s">
        <v>434</v>
      </c>
      <c r="F4" s="2" t="s">
        <v>435</v>
      </c>
      <c r="G4" s="2" t="s">
        <v>436</v>
      </c>
      <c r="H4" s="25" t="s">
        <v>858</v>
      </c>
      <c r="I4" s="24"/>
    </row>
    <row r="5" spans="1:7" ht="36.75">
      <c r="A5" s="3" t="s">
        <v>437</v>
      </c>
      <c r="B5" s="4" t="s">
        <v>118</v>
      </c>
      <c r="C5" s="8" t="s">
        <v>438</v>
      </c>
      <c r="D5" s="16" t="s">
        <v>10</v>
      </c>
      <c r="E5" s="21">
        <f>E6+E7+E8+E9+E10+E14+E15+E19+E20</f>
        <v>0</v>
      </c>
      <c r="F5" s="21"/>
      <c r="G5" s="21"/>
    </row>
    <row r="6" spans="1:7" ht="12.75">
      <c r="A6" s="3" t="s">
        <v>439</v>
      </c>
      <c r="B6" s="4" t="s">
        <v>134</v>
      </c>
      <c r="C6" s="4" t="s">
        <v>440</v>
      </c>
      <c r="D6" s="5" t="s">
        <v>26</v>
      </c>
      <c r="E6" s="7"/>
      <c r="F6" s="22"/>
      <c r="G6" s="22"/>
    </row>
    <row r="7" spans="1:7" ht="12.75">
      <c r="A7" s="3" t="s">
        <v>441</v>
      </c>
      <c r="B7" s="4" t="s">
        <v>138</v>
      </c>
      <c r="C7" s="4" t="s">
        <v>442</v>
      </c>
      <c r="D7" s="5" t="s">
        <v>42</v>
      </c>
      <c r="E7" s="7"/>
      <c r="F7" s="22"/>
      <c r="G7" s="22"/>
    </row>
    <row r="8" spans="1:7" ht="18.75">
      <c r="A8" s="3" t="s">
        <v>443</v>
      </c>
      <c r="B8" s="4" t="s">
        <v>142</v>
      </c>
      <c r="C8" s="4" t="s">
        <v>444</v>
      </c>
      <c r="D8" s="5" t="s">
        <v>58</v>
      </c>
      <c r="E8" s="7">
        <v>0</v>
      </c>
      <c r="F8" s="22"/>
      <c r="G8" s="22"/>
    </row>
    <row r="9" spans="1:7" ht="12.75">
      <c r="A9" s="3" t="s">
        <v>445</v>
      </c>
      <c r="B9" s="4" t="s">
        <v>146</v>
      </c>
      <c r="C9" s="4" t="s">
        <v>446</v>
      </c>
      <c r="D9" s="5" t="s">
        <v>70</v>
      </c>
      <c r="E9" s="7"/>
      <c r="F9" s="22"/>
      <c r="G9" s="22"/>
    </row>
    <row r="10" spans="1:7" ht="18.75">
      <c r="A10" s="3" t="s">
        <v>447</v>
      </c>
      <c r="B10" s="4" t="s">
        <v>150</v>
      </c>
      <c r="C10" s="4" t="s">
        <v>448</v>
      </c>
      <c r="D10" s="5" t="s">
        <v>82</v>
      </c>
      <c r="E10" s="22">
        <f>E11+E12+E13</f>
        <v>0</v>
      </c>
      <c r="F10" s="22"/>
      <c r="G10" s="22"/>
    </row>
    <row r="11" spans="1:7" ht="27.75">
      <c r="A11" s="3" t="s">
        <v>449</v>
      </c>
      <c r="B11" s="4" t="s">
        <v>450</v>
      </c>
      <c r="C11" s="4" t="s">
        <v>451</v>
      </c>
      <c r="D11" s="5" t="s">
        <v>452</v>
      </c>
      <c r="E11" s="7"/>
      <c r="F11" s="22"/>
      <c r="G11" s="22"/>
    </row>
    <row r="12" spans="1:7" ht="27.75">
      <c r="A12" s="3" t="s">
        <v>453</v>
      </c>
      <c r="B12" s="4" t="s">
        <v>454</v>
      </c>
      <c r="C12" s="4" t="s">
        <v>455</v>
      </c>
      <c r="D12" s="5" t="s">
        <v>86</v>
      </c>
      <c r="E12" s="7"/>
      <c r="F12" s="22"/>
      <c r="G12" s="22"/>
    </row>
    <row r="13" spans="1:7" ht="18.75">
      <c r="A13" s="3" t="s">
        <v>456</v>
      </c>
      <c r="B13" s="4" t="s">
        <v>457</v>
      </c>
      <c r="C13" s="4" t="s">
        <v>458</v>
      </c>
      <c r="D13" s="5" t="s">
        <v>90</v>
      </c>
      <c r="E13" s="7"/>
      <c r="F13" s="22"/>
      <c r="G13" s="22"/>
    </row>
    <row r="14" spans="1:7" ht="12.75">
      <c r="A14" s="3" t="s">
        <v>459</v>
      </c>
      <c r="B14" s="4" t="s">
        <v>460</v>
      </c>
      <c r="C14" s="4" t="s">
        <v>461</v>
      </c>
      <c r="D14" s="5" t="s">
        <v>98</v>
      </c>
      <c r="E14" s="7"/>
      <c r="F14" s="22"/>
      <c r="G14" s="22"/>
    </row>
    <row r="15" spans="1:7" ht="12.75">
      <c r="A15" s="3" t="s">
        <v>462</v>
      </c>
      <c r="B15" s="4" t="s">
        <v>154</v>
      </c>
      <c r="C15" s="4" t="s">
        <v>463</v>
      </c>
      <c r="D15" s="5" t="s">
        <v>102</v>
      </c>
      <c r="E15" s="22">
        <f>E16+E17+E18</f>
        <v>0</v>
      </c>
      <c r="F15" s="22"/>
      <c r="G15" s="22"/>
    </row>
    <row r="16" spans="1:7" ht="12.75">
      <c r="A16" s="3" t="s">
        <v>464</v>
      </c>
      <c r="B16" s="4" t="s">
        <v>158</v>
      </c>
      <c r="C16" s="4" t="s">
        <v>465</v>
      </c>
      <c r="D16" s="5" t="s">
        <v>106</v>
      </c>
      <c r="E16" s="7"/>
      <c r="F16" s="22"/>
      <c r="G16" s="22"/>
    </row>
    <row r="17" spans="1:7" ht="12.75">
      <c r="A17" s="3" t="s">
        <v>466</v>
      </c>
      <c r="B17" s="4" t="s">
        <v>162</v>
      </c>
      <c r="C17" s="4" t="s">
        <v>467</v>
      </c>
      <c r="D17" s="5" t="s">
        <v>468</v>
      </c>
      <c r="E17" s="7"/>
      <c r="F17" s="22"/>
      <c r="G17" s="22"/>
    </row>
    <row r="18" spans="1:7" ht="18.75">
      <c r="A18" s="3" t="s">
        <v>469</v>
      </c>
      <c r="B18" s="4" t="s">
        <v>166</v>
      </c>
      <c r="C18" s="4" t="s">
        <v>470</v>
      </c>
      <c r="D18" s="5" t="s">
        <v>110</v>
      </c>
      <c r="E18" s="7"/>
      <c r="F18" s="22"/>
      <c r="G18" s="22"/>
    </row>
    <row r="19" spans="1:7" ht="12.75">
      <c r="A19" s="3" t="s">
        <v>471</v>
      </c>
      <c r="B19" s="4" t="s">
        <v>193</v>
      </c>
      <c r="C19" s="4" t="s">
        <v>472</v>
      </c>
      <c r="D19" s="5" t="s">
        <v>118</v>
      </c>
      <c r="E19" s="7">
        <v>0</v>
      </c>
      <c r="F19" s="22"/>
      <c r="G19" s="22"/>
    </row>
    <row r="20" spans="1:7" ht="12.75">
      <c r="A20" s="3" t="s">
        <v>473</v>
      </c>
      <c r="B20" s="4" t="s">
        <v>474</v>
      </c>
      <c r="C20" s="4" t="s">
        <v>475</v>
      </c>
      <c r="D20" s="5" t="s">
        <v>134</v>
      </c>
      <c r="E20" s="7"/>
      <c r="F20" s="22"/>
      <c r="G20" s="22"/>
    </row>
    <row r="21" spans="1:7" ht="36.75">
      <c r="A21" s="3" t="s">
        <v>476</v>
      </c>
      <c r="B21" s="4" t="s">
        <v>225</v>
      </c>
      <c r="C21" s="8" t="s">
        <v>860</v>
      </c>
      <c r="D21" s="16" t="s">
        <v>150</v>
      </c>
      <c r="E21" s="21">
        <f>E22+E26+E33+E36+E39+E43+E47+E52+E51</f>
        <v>4216529.47</v>
      </c>
      <c r="F21" s="21"/>
      <c r="G21" s="21"/>
    </row>
    <row r="22" spans="1:7" ht="18.75">
      <c r="A22" s="3" t="s">
        <v>477</v>
      </c>
      <c r="B22" s="4" t="s">
        <v>241</v>
      </c>
      <c r="C22" s="4" t="s">
        <v>478</v>
      </c>
      <c r="D22" s="5" t="s">
        <v>460</v>
      </c>
      <c r="E22" s="22">
        <f>E23+E24+E25</f>
        <v>3116662.32</v>
      </c>
      <c r="F22" s="22"/>
      <c r="G22" s="22"/>
    </row>
    <row r="23" spans="1:7" ht="12.75">
      <c r="A23" s="3" t="s">
        <v>479</v>
      </c>
      <c r="B23" s="4" t="s">
        <v>245</v>
      </c>
      <c r="C23" s="4" t="s">
        <v>480</v>
      </c>
      <c r="D23" s="5" t="s">
        <v>481</v>
      </c>
      <c r="E23" s="7">
        <v>2384737.32</v>
      </c>
      <c r="F23" s="22"/>
      <c r="G23" s="22"/>
    </row>
    <row r="24" spans="1:7" ht="12.75">
      <c r="A24" s="3" t="s">
        <v>482</v>
      </c>
      <c r="B24" s="4" t="s">
        <v>249</v>
      </c>
      <c r="C24" s="4" t="s">
        <v>483</v>
      </c>
      <c r="D24" s="5" t="s">
        <v>484</v>
      </c>
      <c r="E24" s="7">
        <v>12600</v>
      </c>
      <c r="F24" s="22"/>
      <c r="G24" s="22"/>
    </row>
    <row r="25" spans="1:7" ht="18.75">
      <c r="A25" s="3" t="s">
        <v>485</v>
      </c>
      <c r="B25" s="4" t="s">
        <v>253</v>
      </c>
      <c r="C25" s="4" t="s">
        <v>486</v>
      </c>
      <c r="D25" s="5" t="s">
        <v>487</v>
      </c>
      <c r="E25" s="7">
        <v>719325</v>
      </c>
      <c r="F25" s="22"/>
      <c r="G25" s="22"/>
    </row>
    <row r="26" spans="1:7" ht="12.75">
      <c r="A26" s="3" t="s">
        <v>488</v>
      </c>
      <c r="B26" s="4" t="s">
        <v>489</v>
      </c>
      <c r="C26" s="4" t="s">
        <v>490</v>
      </c>
      <c r="D26" s="5" t="s">
        <v>154</v>
      </c>
      <c r="E26" s="22">
        <f>E27+E28+E29+E30+E31+E32</f>
        <v>418333.93</v>
      </c>
      <c r="F26" s="22"/>
      <c r="G26" s="22"/>
    </row>
    <row r="27" spans="1:7" ht="12.75">
      <c r="A27" s="3" t="s">
        <v>491</v>
      </c>
      <c r="B27" s="4" t="s">
        <v>492</v>
      </c>
      <c r="C27" s="4" t="s">
        <v>493</v>
      </c>
      <c r="D27" s="5" t="s">
        <v>158</v>
      </c>
      <c r="E27" s="7">
        <v>19897.8</v>
      </c>
      <c r="F27" s="22"/>
      <c r="G27" s="22"/>
    </row>
    <row r="28" spans="1:7" ht="12.75">
      <c r="A28" s="3" t="s">
        <v>494</v>
      </c>
      <c r="B28" s="4" t="s">
        <v>495</v>
      </c>
      <c r="C28" s="4" t="s">
        <v>496</v>
      </c>
      <c r="D28" s="5" t="s">
        <v>162</v>
      </c>
      <c r="E28" s="7">
        <v>0</v>
      </c>
      <c r="F28" s="22"/>
      <c r="G28" s="22"/>
    </row>
    <row r="29" spans="1:7" ht="12.75">
      <c r="A29" s="3" t="s">
        <v>497</v>
      </c>
      <c r="B29" s="4" t="s">
        <v>498</v>
      </c>
      <c r="C29" s="4" t="s">
        <v>499</v>
      </c>
      <c r="D29" s="5" t="s">
        <v>166</v>
      </c>
      <c r="E29" s="7">
        <v>285112.33</v>
      </c>
      <c r="F29" s="22"/>
      <c r="G29" s="22"/>
    </row>
    <row r="30" spans="1:7" ht="18.75">
      <c r="A30" s="3" t="s">
        <v>500</v>
      </c>
      <c r="B30" s="4" t="s">
        <v>501</v>
      </c>
      <c r="C30" s="4" t="s">
        <v>502</v>
      </c>
      <c r="D30" s="5" t="s">
        <v>170</v>
      </c>
      <c r="E30" s="7"/>
      <c r="F30" s="22"/>
      <c r="G30" s="22"/>
    </row>
    <row r="31" spans="1:7" ht="18.75">
      <c r="A31" s="3" t="s">
        <v>503</v>
      </c>
      <c r="B31" s="4" t="s">
        <v>504</v>
      </c>
      <c r="C31" s="4" t="s">
        <v>505</v>
      </c>
      <c r="D31" s="5" t="s">
        <v>174</v>
      </c>
      <c r="E31" s="7">
        <v>47134.44</v>
      </c>
      <c r="F31" s="22"/>
      <c r="G31" s="22"/>
    </row>
    <row r="32" spans="1:7" ht="12.75">
      <c r="A32" s="3" t="s">
        <v>506</v>
      </c>
      <c r="B32" s="4" t="s">
        <v>507</v>
      </c>
      <c r="C32" s="4" t="s">
        <v>508</v>
      </c>
      <c r="D32" s="5" t="s">
        <v>178</v>
      </c>
      <c r="E32" s="7">
        <v>66189.36</v>
      </c>
      <c r="F32" s="22"/>
      <c r="G32" s="22"/>
    </row>
    <row r="33" spans="1:7" ht="18.75">
      <c r="A33" s="3" t="s">
        <v>509</v>
      </c>
      <c r="B33" s="4" t="s">
        <v>257</v>
      </c>
      <c r="C33" s="4" t="s">
        <v>510</v>
      </c>
      <c r="D33" s="5" t="s">
        <v>209</v>
      </c>
      <c r="E33" s="22">
        <f>E34+E35</f>
        <v>0</v>
      </c>
      <c r="F33" s="22"/>
      <c r="G33" s="22"/>
    </row>
    <row r="34" spans="1:7" ht="12.75">
      <c r="A34" s="3" t="s">
        <v>511</v>
      </c>
      <c r="B34" s="4" t="s">
        <v>512</v>
      </c>
      <c r="C34" s="4" t="s">
        <v>513</v>
      </c>
      <c r="D34" s="5" t="s">
        <v>213</v>
      </c>
      <c r="E34" s="7"/>
      <c r="F34" s="22"/>
      <c r="G34" s="22"/>
    </row>
    <row r="35" spans="1:7" ht="12.75">
      <c r="A35" s="3" t="s">
        <v>514</v>
      </c>
      <c r="B35" s="4" t="s">
        <v>515</v>
      </c>
      <c r="C35" s="4" t="s">
        <v>516</v>
      </c>
      <c r="D35" s="5" t="s">
        <v>217</v>
      </c>
      <c r="E35" s="7"/>
      <c r="F35" s="22"/>
      <c r="G35" s="22"/>
    </row>
    <row r="36" spans="1:7" ht="18.75">
      <c r="A36" s="3" t="s">
        <v>517</v>
      </c>
      <c r="B36" s="4" t="s">
        <v>518</v>
      </c>
      <c r="C36" s="4" t="s">
        <v>519</v>
      </c>
      <c r="D36" s="5" t="s">
        <v>241</v>
      </c>
      <c r="E36" s="22">
        <f>E38+E39</f>
        <v>0</v>
      </c>
      <c r="F36" s="22"/>
      <c r="G36" s="22"/>
    </row>
    <row r="37" spans="1:7" ht="27.75">
      <c r="A37" s="3" t="s">
        <v>520</v>
      </c>
      <c r="B37" s="4" t="s">
        <v>521</v>
      </c>
      <c r="C37" s="4" t="s">
        <v>522</v>
      </c>
      <c r="D37" s="5" t="s">
        <v>245</v>
      </c>
      <c r="E37" s="7"/>
      <c r="F37" s="22"/>
      <c r="G37" s="22"/>
    </row>
    <row r="38" spans="1:7" ht="36.75">
      <c r="A38" s="3" t="s">
        <v>523</v>
      </c>
      <c r="B38" s="4" t="s">
        <v>524</v>
      </c>
      <c r="C38" s="4" t="s">
        <v>525</v>
      </c>
      <c r="D38" s="5" t="s">
        <v>249</v>
      </c>
      <c r="E38" s="7"/>
      <c r="F38" s="22"/>
      <c r="G38" s="22"/>
    </row>
    <row r="39" spans="1:7" ht="18.75">
      <c r="A39" s="3" t="s">
        <v>526</v>
      </c>
      <c r="B39" s="4" t="s">
        <v>527</v>
      </c>
      <c r="C39" s="4" t="s">
        <v>528</v>
      </c>
      <c r="D39" s="5" t="s">
        <v>257</v>
      </c>
      <c r="E39" s="22">
        <f>E40+E41+E42</f>
        <v>0</v>
      </c>
      <c r="F39" s="22"/>
      <c r="G39" s="22"/>
    </row>
    <row r="40" spans="1:7" ht="27.75">
      <c r="A40" s="3" t="s">
        <v>529</v>
      </c>
      <c r="B40" s="4" t="s">
        <v>530</v>
      </c>
      <c r="C40" s="4" t="s">
        <v>531</v>
      </c>
      <c r="D40" s="5" t="s">
        <v>512</v>
      </c>
      <c r="E40" s="7"/>
      <c r="F40" s="22"/>
      <c r="G40" s="22"/>
    </row>
    <row r="41" spans="1:7" ht="27.75">
      <c r="A41" s="3" t="s">
        <v>532</v>
      </c>
      <c r="B41" s="4" t="s">
        <v>533</v>
      </c>
      <c r="C41" s="4" t="s">
        <v>534</v>
      </c>
      <c r="D41" s="5" t="s">
        <v>515</v>
      </c>
      <c r="E41" s="7"/>
      <c r="F41" s="22"/>
      <c r="G41" s="22"/>
    </row>
    <row r="42" spans="1:7" ht="18.75">
      <c r="A42" s="3" t="s">
        <v>535</v>
      </c>
      <c r="B42" s="4" t="s">
        <v>536</v>
      </c>
      <c r="C42" s="4" t="s">
        <v>537</v>
      </c>
      <c r="D42" s="5" t="s">
        <v>538</v>
      </c>
      <c r="E42" s="7"/>
      <c r="F42" s="22"/>
      <c r="G42" s="22"/>
    </row>
    <row r="43" spans="1:7" ht="12.75">
      <c r="A43" s="3" t="s">
        <v>539</v>
      </c>
      <c r="B43" s="4" t="s">
        <v>261</v>
      </c>
      <c r="C43" s="4" t="s">
        <v>540</v>
      </c>
      <c r="D43" s="5" t="s">
        <v>518</v>
      </c>
      <c r="E43" s="22">
        <f>E44+E45+E46</f>
        <v>0</v>
      </c>
      <c r="F43" s="22"/>
      <c r="G43" s="22"/>
    </row>
    <row r="44" spans="1:7" ht="36.75">
      <c r="A44" s="3" t="s">
        <v>541</v>
      </c>
      <c r="B44" s="4" t="s">
        <v>542</v>
      </c>
      <c r="C44" s="4" t="s">
        <v>543</v>
      </c>
      <c r="D44" s="5" t="s">
        <v>521</v>
      </c>
      <c r="E44" s="7"/>
      <c r="F44" s="22"/>
      <c r="G44" s="22"/>
    </row>
    <row r="45" spans="1:7" ht="18.75">
      <c r="A45" s="3" t="s">
        <v>544</v>
      </c>
      <c r="B45" s="4" t="s">
        <v>545</v>
      </c>
      <c r="C45" s="4" t="s">
        <v>546</v>
      </c>
      <c r="D45" s="5" t="s">
        <v>524</v>
      </c>
      <c r="E45" s="7"/>
      <c r="F45" s="22"/>
      <c r="G45" s="22"/>
    </row>
    <row r="46" spans="1:7" ht="27.75">
      <c r="A46" s="3" t="s">
        <v>547</v>
      </c>
      <c r="B46" s="4" t="s">
        <v>548</v>
      </c>
      <c r="C46" s="4" t="s">
        <v>549</v>
      </c>
      <c r="D46" s="5" t="s">
        <v>550</v>
      </c>
      <c r="E46" s="7"/>
      <c r="F46" s="22"/>
      <c r="G46" s="22"/>
    </row>
    <row r="47" spans="1:7" ht="12.75">
      <c r="A47" s="3" t="s">
        <v>551</v>
      </c>
      <c r="B47" s="4" t="s">
        <v>552</v>
      </c>
      <c r="C47" s="4" t="s">
        <v>553</v>
      </c>
      <c r="D47" s="5" t="s">
        <v>261</v>
      </c>
      <c r="E47" s="22">
        <f>E48+E49+E50</f>
        <v>679185.22</v>
      </c>
      <c r="F47" s="22"/>
      <c r="G47" s="22"/>
    </row>
    <row r="48" spans="1:7" ht="18.75">
      <c r="A48" s="3" t="s">
        <v>554</v>
      </c>
      <c r="B48" s="4" t="s">
        <v>555</v>
      </c>
      <c r="C48" s="4" t="s">
        <v>556</v>
      </c>
      <c r="D48" s="5" t="s">
        <v>542</v>
      </c>
      <c r="E48" s="7">
        <v>552606.2</v>
      </c>
      <c r="F48" s="22"/>
      <c r="G48" s="22"/>
    </row>
    <row r="49" spans="1:7" ht="12.75">
      <c r="A49" s="3" t="s">
        <v>557</v>
      </c>
      <c r="B49" s="4" t="s">
        <v>558</v>
      </c>
      <c r="C49" s="4" t="s">
        <v>559</v>
      </c>
      <c r="D49" s="5" t="s">
        <v>545</v>
      </c>
      <c r="E49" s="7">
        <v>126579.02</v>
      </c>
      <c r="F49" s="22"/>
      <c r="G49" s="22"/>
    </row>
    <row r="50" spans="1:7" ht="18.75">
      <c r="A50" s="3" t="s">
        <v>560</v>
      </c>
      <c r="B50" s="4" t="s">
        <v>561</v>
      </c>
      <c r="C50" s="4" t="s">
        <v>562</v>
      </c>
      <c r="D50" s="5" t="s">
        <v>548</v>
      </c>
      <c r="E50" s="7"/>
      <c r="F50" s="22"/>
      <c r="G50" s="22"/>
    </row>
    <row r="51" spans="1:7" ht="12.75">
      <c r="A51" s="3" t="s">
        <v>563</v>
      </c>
      <c r="B51" s="4" t="s">
        <v>265</v>
      </c>
      <c r="C51" s="4" t="s">
        <v>564</v>
      </c>
      <c r="D51" s="5" t="s">
        <v>552</v>
      </c>
      <c r="E51" s="7">
        <v>2348</v>
      </c>
      <c r="F51" s="22"/>
      <c r="G51" s="22"/>
    </row>
    <row r="52" spans="1:7" ht="12.75">
      <c r="A52" s="3" t="s">
        <v>565</v>
      </c>
      <c r="B52" s="4" t="s">
        <v>566</v>
      </c>
      <c r="C52" s="4" t="s">
        <v>567</v>
      </c>
      <c r="D52" s="5" t="s">
        <v>568</v>
      </c>
      <c r="E52" s="7"/>
      <c r="F52" s="22"/>
      <c r="G52" s="22"/>
    </row>
    <row r="53" spans="1:8" ht="27.75">
      <c r="A53" s="3" t="s">
        <v>569</v>
      </c>
      <c r="B53" s="4" t="s">
        <v>570</v>
      </c>
      <c r="C53" s="8" t="s">
        <v>571</v>
      </c>
      <c r="D53" s="16" t="s">
        <v>265</v>
      </c>
      <c r="E53" s="21">
        <f>E5-E21</f>
        <v>-4216529.47</v>
      </c>
      <c r="F53" s="21">
        <f>Баланс!G103+'Фин.рез'!E74</f>
        <v>-365871.7400000002</v>
      </c>
      <c r="G53" s="21">
        <f>E56+E72</f>
        <v>-1739113.0899999999</v>
      </c>
      <c r="H53" s="29"/>
    </row>
    <row r="54" spans="1:7" ht="27.75">
      <c r="A54" s="3" t="s">
        <v>572</v>
      </c>
      <c r="B54" s="4" t="s">
        <v>573</v>
      </c>
      <c r="C54" s="8" t="s">
        <v>574</v>
      </c>
      <c r="D54" s="16" t="s">
        <v>269</v>
      </c>
      <c r="E54" s="21">
        <f>E5-E21</f>
        <v>-4216529.47</v>
      </c>
      <c r="F54" s="21"/>
      <c r="G54" s="21"/>
    </row>
    <row r="55" spans="1:7" ht="12.75">
      <c r="A55" s="3" t="s">
        <v>575</v>
      </c>
      <c r="B55" s="4" t="s">
        <v>576</v>
      </c>
      <c r="C55" s="18" t="s">
        <v>577</v>
      </c>
      <c r="D55" s="19" t="s">
        <v>273</v>
      </c>
      <c r="E55" s="17"/>
      <c r="F55" s="22"/>
      <c r="G55" s="22"/>
    </row>
    <row r="56" spans="1:7" ht="27.75">
      <c r="A56" s="3" t="s">
        <v>578</v>
      </c>
      <c r="B56" s="4" t="s">
        <v>579</v>
      </c>
      <c r="C56" s="8" t="s">
        <v>859</v>
      </c>
      <c r="D56" s="16" t="s">
        <v>281</v>
      </c>
      <c r="E56" s="21">
        <f>E57+E60+E63+E66</f>
        <v>146257.31</v>
      </c>
      <c r="F56" s="22"/>
      <c r="G56" s="22"/>
    </row>
    <row r="57" spans="1:7" ht="18.75">
      <c r="A57" s="3" t="s">
        <v>580</v>
      </c>
      <c r="B57" s="4" t="s">
        <v>581</v>
      </c>
      <c r="C57" s="8" t="s">
        <v>582</v>
      </c>
      <c r="D57" s="16" t="s">
        <v>285</v>
      </c>
      <c r="E57" s="21">
        <f>E58-E59</f>
        <v>131264.55</v>
      </c>
      <c r="F57" s="21">
        <f>Баланс!G5</f>
        <v>131264.6400000006</v>
      </c>
      <c r="G57" s="21">
        <f>G58-G59</f>
        <v>131264.55</v>
      </c>
    </row>
    <row r="58" spans="1:7" ht="18.75">
      <c r="A58" s="3" t="s">
        <v>583</v>
      </c>
      <c r="B58" s="4" t="s">
        <v>281</v>
      </c>
      <c r="C58" s="4" t="s">
        <v>584</v>
      </c>
      <c r="D58" s="5" t="s">
        <v>585</v>
      </c>
      <c r="E58" s="7">
        <v>213278.65</v>
      </c>
      <c r="F58" s="22"/>
      <c r="G58" s="22">
        <f>E58</f>
        <v>213278.65</v>
      </c>
    </row>
    <row r="59" spans="1:7" ht="18.75">
      <c r="A59" s="3" t="s">
        <v>586</v>
      </c>
      <c r="B59" s="4" t="s">
        <v>321</v>
      </c>
      <c r="C59" s="4" t="s">
        <v>587</v>
      </c>
      <c r="D59" s="5" t="s">
        <v>588</v>
      </c>
      <c r="E59" s="7">
        <v>82014.1</v>
      </c>
      <c r="F59" s="22"/>
      <c r="G59" s="22">
        <f>E59</f>
        <v>82014.1</v>
      </c>
    </row>
    <row r="60" spans="1:7" ht="18.75">
      <c r="A60" s="3" t="s">
        <v>589</v>
      </c>
      <c r="B60" s="4" t="s">
        <v>590</v>
      </c>
      <c r="C60" s="18" t="s">
        <v>591</v>
      </c>
      <c r="D60" s="19" t="s">
        <v>289</v>
      </c>
      <c r="E60" s="23">
        <f>E61+E62</f>
        <v>0</v>
      </c>
      <c r="F60" s="21"/>
      <c r="G60" s="21"/>
    </row>
    <row r="61" spans="1:7" ht="18.75">
      <c r="A61" s="3" t="s">
        <v>592</v>
      </c>
      <c r="B61" s="4" t="s">
        <v>285</v>
      </c>
      <c r="C61" s="4" t="s">
        <v>593</v>
      </c>
      <c r="D61" s="5" t="s">
        <v>293</v>
      </c>
      <c r="E61" s="7"/>
      <c r="F61" s="22"/>
      <c r="G61" s="22"/>
    </row>
    <row r="62" spans="1:7" ht="18.75">
      <c r="A62" s="3" t="s">
        <v>594</v>
      </c>
      <c r="B62" s="4" t="s">
        <v>595</v>
      </c>
      <c r="C62" s="4" t="s">
        <v>596</v>
      </c>
      <c r="D62" s="5" t="s">
        <v>597</v>
      </c>
      <c r="E62" s="7"/>
      <c r="F62" s="22"/>
      <c r="G62" s="22"/>
    </row>
    <row r="63" spans="1:7" ht="18.75">
      <c r="A63" s="3" t="s">
        <v>598</v>
      </c>
      <c r="B63" s="4" t="s">
        <v>599</v>
      </c>
      <c r="C63" s="18" t="s">
        <v>600</v>
      </c>
      <c r="D63" s="19" t="s">
        <v>601</v>
      </c>
      <c r="E63" s="23">
        <f>E64-E65</f>
        <v>0</v>
      </c>
      <c r="F63" s="21">
        <f>Баланс!G26</f>
        <v>0</v>
      </c>
      <c r="G63" s="21">
        <f>Баланс!G26</f>
        <v>0</v>
      </c>
    </row>
    <row r="64" spans="1:7" ht="18.75">
      <c r="A64" s="3" t="s">
        <v>602</v>
      </c>
      <c r="B64" s="4" t="s">
        <v>289</v>
      </c>
      <c r="C64" s="4" t="s">
        <v>603</v>
      </c>
      <c r="D64" s="5" t="s">
        <v>604</v>
      </c>
      <c r="E64" s="7"/>
      <c r="F64" s="22"/>
      <c r="G64" s="22">
        <f>E64</f>
        <v>0</v>
      </c>
    </row>
    <row r="65" spans="1:7" ht="18.75">
      <c r="A65" s="3" t="s">
        <v>605</v>
      </c>
      <c r="B65" s="4" t="s">
        <v>606</v>
      </c>
      <c r="C65" s="4" t="s">
        <v>607</v>
      </c>
      <c r="D65" s="5" t="s">
        <v>608</v>
      </c>
      <c r="E65" s="7"/>
      <c r="F65" s="22"/>
      <c r="G65" s="22">
        <f>E65</f>
        <v>0</v>
      </c>
    </row>
    <row r="66" spans="1:7" ht="18.75">
      <c r="A66" s="3" t="s">
        <v>609</v>
      </c>
      <c r="B66" s="4" t="s">
        <v>610</v>
      </c>
      <c r="C66" s="8" t="s">
        <v>611</v>
      </c>
      <c r="D66" s="16" t="s">
        <v>612</v>
      </c>
      <c r="E66" s="21">
        <f>E67-+E68</f>
        <v>14992.759999999995</v>
      </c>
      <c r="F66" s="21">
        <f>Баланс!G27</f>
        <v>14992.75999999998</v>
      </c>
      <c r="G66" s="21">
        <f>G67-G68</f>
        <v>14992.759999999995</v>
      </c>
    </row>
    <row r="67" spans="1:7" ht="18.75">
      <c r="A67" s="3" t="s">
        <v>613</v>
      </c>
      <c r="B67" s="4" t="s">
        <v>614</v>
      </c>
      <c r="C67" s="4" t="s">
        <v>615</v>
      </c>
      <c r="D67" s="5" t="s">
        <v>616</v>
      </c>
      <c r="E67" s="7">
        <v>141571.78</v>
      </c>
      <c r="F67" s="22"/>
      <c r="G67" s="22">
        <f>E67</f>
        <v>141571.78</v>
      </c>
    </row>
    <row r="68" spans="1:7" ht="18.75">
      <c r="A68" s="3" t="s">
        <v>617</v>
      </c>
      <c r="B68" s="4" t="s">
        <v>618</v>
      </c>
      <c r="C68" s="4" t="s">
        <v>619</v>
      </c>
      <c r="D68" s="5" t="s">
        <v>620</v>
      </c>
      <c r="E68" s="20">
        <v>126579.02</v>
      </c>
      <c r="F68" s="22"/>
      <c r="G68" s="22">
        <f>E68</f>
        <v>126579.02</v>
      </c>
    </row>
    <row r="69" spans="1:7" ht="27.75">
      <c r="A69" s="3" t="s">
        <v>621</v>
      </c>
      <c r="B69" s="4" t="s">
        <v>622</v>
      </c>
      <c r="C69" s="4" t="s">
        <v>623</v>
      </c>
      <c r="D69" s="5" t="s">
        <v>301</v>
      </c>
      <c r="E69" s="22">
        <f>E70+E71</f>
        <v>0</v>
      </c>
      <c r="F69" s="22"/>
      <c r="G69" s="22"/>
    </row>
    <row r="70" spans="1:7" ht="12.75">
      <c r="A70" s="3" t="s">
        <v>624</v>
      </c>
      <c r="B70" s="4" t="s">
        <v>625</v>
      </c>
      <c r="C70" s="4" t="s">
        <v>626</v>
      </c>
      <c r="D70" s="5" t="s">
        <v>305</v>
      </c>
      <c r="E70" s="7"/>
      <c r="F70" s="22"/>
      <c r="G70" s="22"/>
    </row>
    <row r="71" spans="1:7" ht="12.75">
      <c r="A71" s="3" t="s">
        <v>627</v>
      </c>
      <c r="B71" s="4" t="s">
        <v>628</v>
      </c>
      <c r="C71" s="4" t="s">
        <v>629</v>
      </c>
      <c r="D71" s="5" t="s">
        <v>309</v>
      </c>
      <c r="E71" s="7"/>
      <c r="F71" s="22"/>
      <c r="G71" s="22"/>
    </row>
    <row r="72" spans="1:7" ht="27.75">
      <c r="A72" s="3" t="s">
        <v>630</v>
      </c>
      <c r="B72" s="4" t="s">
        <v>631</v>
      </c>
      <c r="C72" s="8" t="s">
        <v>632</v>
      </c>
      <c r="D72" s="16" t="s">
        <v>633</v>
      </c>
      <c r="E72" s="21">
        <f>E73-E92</f>
        <v>-1885370.4</v>
      </c>
      <c r="F72" s="21">
        <f>E73-E92</f>
        <v>-1885370.4</v>
      </c>
      <c r="G72" s="21">
        <f>E73-E92</f>
        <v>-1885370.4</v>
      </c>
    </row>
    <row r="73" spans="1:7" ht="36.75">
      <c r="A73" s="3" t="s">
        <v>634</v>
      </c>
      <c r="B73" s="4" t="s">
        <v>635</v>
      </c>
      <c r="C73" s="8" t="s">
        <v>636</v>
      </c>
      <c r="D73" s="16" t="s">
        <v>637</v>
      </c>
      <c r="E73" s="21">
        <f>E74+E77+E80+E83+E86+E89</f>
        <v>-1518.25</v>
      </c>
      <c r="F73" s="21"/>
      <c r="G73" s="21"/>
    </row>
    <row r="74" spans="1:7" ht="18.75">
      <c r="A74" s="3" t="s">
        <v>638</v>
      </c>
      <c r="B74" s="4" t="s">
        <v>639</v>
      </c>
      <c r="C74" s="8" t="s">
        <v>640</v>
      </c>
      <c r="D74" s="16" t="s">
        <v>321</v>
      </c>
      <c r="E74" s="21">
        <f>E75-E76</f>
        <v>0</v>
      </c>
      <c r="F74" s="21"/>
      <c r="G74" s="21"/>
    </row>
    <row r="75" spans="1:7" ht="12.75">
      <c r="A75" s="3" t="s">
        <v>641</v>
      </c>
      <c r="B75" s="4" t="s">
        <v>349</v>
      </c>
      <c r="C75" s="4" t="s">
        <v>642</v>
      </c>
      <c r="D75" s="5" t="s">
        <v>643</v>
      </c>
      <c r="E75" s="7">
        <v>0</v>
      </c>
      <c r="F75" s="22"/>
      <c r="G75" s="22"/>
    </row>
    <row r="76" spans="1:7" ht="12.75">
      <c r="A76" s="3" t="s">
        <v>644</v>
      </c>
      <c r="B76" s="4" t="s">
        <v>401</v>
      </c>
      <c r="C76" s="4" t="s">
        <v>645</v>
      </c>
      <c r="D76" s="5" t="s">
        <v>646</v>
      </c>
      <c r="E76" s="7">
        <v>0</v>
      </c>
      <c r="F76" s="22"/>
      <c r="G76" s="22"/>
    </row>
    <row r="77" spans="1:7" ht="27.75">
      <c r="A77" s="3" t="s">
        <v>647</v>
      </c>
      <c r="B77" s="4" t="s">
        <v>648</v>
      </c>
      <c r="C77" s="4" t="s">
        <v>649</v>
      </c>
      <c r="D77" s="5" t="s">
        <v>595</v>
      </c>
      <c r="E77" s="22">
        <f>E78+E79</f>
        <v>0</v>
      </c>
      <c r="F77" s="22"/>
      <c r="G77" s="22"/>
    </row>
    <row r="78" spans="1:7" ht="27.75">
      <c r="A78" s="3" t="s">
        <v>650</v>
      </c>
      <c r="B78" s="4" t="s">
        <v>651</v>
      </c>
      <c r="C78" s="4" t="s">
        <v>652</v>
      </c>
      <c r="D78" s="5" t="s">
        <v>653</v>
      </c>
      <c r="E78" s="7"/>
      <c r="F78" s="22"/>
      <c r="G78" s="22"/>
    </row>
    <row r="79" spans="1:7" ht="27.75">
      <c r="A79" s="3" t="s">
        <v>654</v>
      </c>
      <c r="B79" s="4" t="s">
        <v>405</v>
      </c>
      <c r="C79" s="4" t="s">
        <v>655</v>
      </c>
      <c r="D79" s="5" t="s">
        <v>656</v>
      </c>
      <c r="E79" s="7"/>
      <c r="F79" s="22"/>
      <c r="G79" s="22"/>
    </row>
    <row r="80" spans="1:7" ht="18.75">
      <c r="A80" s="3" t="s">
        <v>657</v>
      </c>
      <c r="B80" s="4" t="s">
        <v>658</v>
      </c>
      <c r="C80" s="4" t="s">
        <v>659</v>
      </c>
      <c r="D80" s="5" t="s">
        <v>618</v>
      </c>
      <c r="E80" s="22">
        <f>E81+E82</f>
        <v>0</v>
      </c>
      <c r="F80" s="22"/>
      <c r="G80" s="22"/>
    </row>
    <row r="81" spans="1:7" ht="18.75">
      <c r="A81" s="3" t="s">
        <v>660</v>
      </c>
      <c r="B81" s="4" t="s">
        <v>377</v>
      </c>
      <c r="C81" s="4" t="s">
        <v>661</v>
      </c>
      <c r="D81" s="5" t="s">
        <v>662</v>
      </c>
      <c r="E81" s="7"/>
      <c r="F81" s="22"/>
      <c r="G81" s="22"/>
    </row>
    <row r="82" spans="1:7" ht="18.75">
      <c r="A82" s="3" t="s">
        <v>663</v>
      </c>
      <c r="B82" s="4" t="s">
        <v>664</v>
      </c>
      <c r="C82" s="4" t="s">
        <v>665</v>
      </c>
      <c r="D82" s="5" t="s">
        <v>666</v>
      </c>
      <c r="E82" s="7"/>
      <c r="F82" s="22"/>
      <c r="G82" s="22"/>
    </row>
    <row r="83" spans="1:7" ht="18.75">
      <c r="A83" s="3" t="s">
        <v>667</v>
      </c>
      <c r="B83" s="4" t="s">
        <v>668</v>
      </c>
      <c r="C83" s="4" t="s">
        <v>669</v>
      </c>
      <c r="D83" s="5" t="s">
        <v>670</v>
      </c>
      <c r="E83" s="22">
        <f>E84+E85</f>
        <v>0</v>
      </c>
      <c r="F83" s="22"/>
      <c r="G83" s="22"/>
    </row>
    <row r="84" spans="1:7" ht="18.75">
      <c r="A84" s="3" t="s">
        <v>671</v>
      </c>
      <c r="B84" s="4" t="s">
        <v>672</v>
      </c>
      <c r="C84" s="4" t="s">
        <v>673</v>
      </c>
      <c r="D84" s="5" t="s">
        <v>674</v>
      </c>
      <c r="E84" s="7"/>
      <c r="F84" s="22"/>
      <c r="G84" s="22"/>
    </row>
    <row r="85" spans="1:7" ht="18.75">
      <c r="A85" s="3" t="s">
        <v>675</v>
      </c>
      <c r="B85" s="4" t="s">
        <v>676</v>
      </c>
      <c r="C85" s="4" t="s">
        <v>677</v>
      </c>
      <c r="D85" s="5" t="s">
        <v>678</v>
      </c>
      <c r="E85" s="7"/>
      <c r="F85" s="22"/>
      <c r="G85" s="22"/>
    </row>
    <row r="86" spans="1:7" ht="18.75">
      <c r="A86" s="3" t="s">
        <v>679</v>
      </c>
      <c r="B86" s="4" t="s">
        <v>680</v>
      </c>
      <c r="C86" s="4" t="s">
        <v>681</v>
      </c>
      <c r="D86" s="5" t="s">
        <v>325</v>
      </c>
      <c r="E86" s="22">
        <f>E87+E88</f>
        <v>0</v>
      </c>
      <c r="F86" s="22"/>
      <c r="G86" s="22"/>
    </row>
    <row r="87" spans="1:7" ht="18.75">
      <c r="A87" s="3" t="s">
        <v>682</v>
      </c>
      <c r="B87" s="4" t="s">
        <v>683</v>
      </c>
      <c r="C87" s="4" t="s">
        <v>684</v>
      </c>
      <c r="D87" s="5" t="s">
        <v>329</v>
      </c>
      <c r="E87" s="7"/>
      <c r="F87" s="22"/>
      <c r="G87" s="22"/>
    </row>
    <row r="88" spans="1:7" ht="18.75">
      <c r="A88" s="3" t="s">
        <v>685</v>
      </c>
      <c r="B88" s="4" t="s">
        <v>686</v>
      </c>
      <c r="C88" s="4" t="s">
        <v>687</v>
      </c>
      <c r="D88" s="5" t="s">
        <v>333</v>
      </c>
      <c r="E88" s="7"/>
      <c r="F88" s="22"/>
      <c r="G88" s="22"/>
    </row>
    <row r="89" spans="1:7" ht="27.75">
      <c r="A89" s="3" t="s">
        <v>688</v>
      </c>
      <c r="B89" s="4" t="s">
        <v>689</v>
      </c>
      <c r="C89" s="8" t="s">
        <v>690</v>
      </c>
      <c r="D89" s="16" t="s">
        <v>691</v>
      </c>
      <c r="E89" s="21">
        <f>E90-E91</f>
        <v>-1518.25</v>
      </c>
      <c r="F89" s="21">
        <f>Баланс!G82</f>
        <v>-32132.410000000003</v>
      </c>
      <c r="G89" s="21"/>
    </row>
    <row r="90" spans="1:7" ht="18.75">
      <c r="A90" s="3" t="s">
        <v>692</v>
      </c>
      <c r="B90" s="4" t="s">
        <v>693</v>
      </c>
      <c r="C90" s="4" t="s">
        <v>694</v>
      </c>
      <c r="D90" s="5" t="s">
        <v>695</v>
      </c>
      <c r="E90" s="7">
        <v>21979424.52</v>
      </c>
      <c r="F90" s="22"/>
      <c r="G90" s="22"/>
    </row>
    <row r="91" spans="1:7" ht="18.75">
      <c r="A91" s="3" t="s">
        <v>696</v>
      </c>
      <c r="B91" s="4" t="s">
        <v>697</v>
      </c>
      <c r="C91" s="4" t="s">
        <v>698</v>
      </c>
      <c r="D91" s="5" t="s">
        <v>699</v>
      </c>
      <c r="E91" s="7">
        <v>21980942.77</v>
      </c>
      <c r="F91" s="22"/>
      <c r="G91" s="22"/>
    </row>
    <row r="92" spans="1:7" ht="18.75">
      <c r="A92" s="3" t="s">
        <v>700</v>
      </c>
      <c r="B92" s="4" t="s">
        <v>701</v>
      </c>
      <c r="C92" s="8" t="s">
        <v>702</v>
      </c>
      <c r="D92" s="16" t="s">
        <v>349</v>
      </c>
      <c r="E92" s="21">
        <f>E93+E96+E99</f>
        <v>1883852.15</v>
      </c>
      <c r="F92" s="21"/>
      <c r="G92" s="21"/>
    </row>
    <row r="93" spans="1:7" ht="27.75">
      <c r="A93" s="3" t="s">
        <v>703</v>
      </c>
      <c r="B93" s="4" t="s">
        <v>704</v>
      </c>
      <c r="C93" s="4" t="s">
        <v>705</v>
      </c>
      <c r="D93" s="5" t="s">
        <v>651</v>
      </c>
      <c r="E93" s="22">
        <f>E94+E95</f>
        <v>0</v>
      </c>
      <c r="F93" s="22"/>
      <c r="G93" s="22"/>
    </row>
    <row r="94" spans="1:7" ht="27.75">
      <c r="A94" s="3" t="s">
        <v>706</v>
      </c>
      <c r="B94" s="4" t="s">
        <v>707</v>
      </c>
      <c r="C94" s="4" t="s">
        <v>708</v>
      </c>
      <c r="D94" s="5" t="s">
        <v>709</v>
      </c>
      <c r="E94" s="7"/>
      <c r="F94" s="22"/>
      <c r="G94" s="22"/>
    </row>
    <row r="95" spans="1:7" ht="27.75">
      <c r="A95" s="3" t="s">
        <v>710</v>
      </c>
      <c r="B95" s="4" t="s">
        <v>711</v>
      </c>
      <c r="C95" s="4" t="s">
        <v>712</v>
      </c>
      <c r="D95" s="5" t="s">
        <v>713</v>
      </c>
      <c r="E95" s="7"/>
      <c r="F95" s="22"/>
      <c r="G95" s="22"/>
    </row>
    <row r="96" spans="1:7" ht="27.75">
      <c r="A96" s="3" t="s">
        <v>714</v>
      </c>
      <c r="B96" s="4" t="s">
        <v>715</v>
      </c>
      <c r="C96" s="4" t="s">
        <v>716</v>
      </c>
      <c r="D96" s="5" t="s">
        <v>377</v>
      </c>
      <c r="E96" s="22">
        <f>E97+E98</f>
        <v>0</v>
      </c>
      <c r="F96" s="22"/>
      <c r="G96" s="22"/>
    </row>
    <row r="97" spans="1:7" ht="18.75">
      <c r="A97" s="3" t="s">
        <v>717</v>
      </c>
      <c r="B97" s="4" t="s">
        <v>718</v>
      </c>
      <c r="C97" s="4" t="s">
        <v>719</v>
      </c>
      <c r="D97" s="5" t="s">
        <v>381</v>
      </c>
      <c r="E97" s="7"/>
      <c r="F97" s="22"/>
      <c r="G97" s="22"/>
    </row>
    <row r="98" spans="1:7" ht="18.75">
      <c r="A98" s="3" t="s">
        <v>720</v>
      </c>
      <c r="B98" s="4" t="s">
        <v>721</v>
      </c>
      <c r="C98" s="4" t="s">
        <v>722</v>
      </c>
      <c r="D98" s="5" t="s">
        <v>385</v>
      </c>
      <c r="E98" s="7"/>
      <c r="F98" s="22"/>
      <c r="G98" s="22"/>
    </row>
    <row r="99" spans="1:7" ht="18.75">
      <c r="A99" s="3" t="s">
        <v>723</v>
      </c>
      <c r="B99" s="4" t="s">
        <v>724</v>
      </c>
      <c r="C99" s="8" t="s">
        <v>725</v>
      </c>
      <c r="D99" s="16" t="s">
        <v>672</v>
      </c>
      <c r="E99" s="21">
        <f>E100-E101</f>
        <v>1883852.15</v>
      </c>
      <c r="F99" s="21">
        <f>Баланс!G102</f>
        <v>9404.539999999999</v>
      </c>
      <c r="G99" s="21"/>
    </row>
    <row r="100" spans="1:7" ht="18.75">
      <c r="A100" s="3" t="s">
        <v>726</v>
      </c>
      <c r="B100" s="4" t="s">
        <v>727</v>
      </c>
      <c r="C100" s="4" t="s">
        <v>728</v>
      </c>
      <c r="D100" s="5" t="s">
        <v>729</v>
      </c>
      <c r="E100" s="7">
        <v>3113205</v>
      </c>
      <c r="F100" s="22"/>
      <c r="G100" s="22"/>
    </row>
    <row r="101" spans="1:7" ht="18.75">
      <c r="A101" s="3" t="s">
        <v>730</v>
      </c>
      <c r="B101" s="4" t="s">
        <v>731</v>
      </c>
      <c r="C101" s="4" t="s">
        <v>732</v>
      </c>
      <c r="D101" s="5" t="s">
        <v>733</v>
      </c>
      <c r="E101" s="7">
        <v>1229352.85</v>
      </c>
      <c r="F101" s="22"/>
      <c r="G101" s="22"/>
    </row>
  </sheetData>
  <mergeCells count="4">
    <mergeCell ref="C3:G3"/>
    <mergeCell ref="C1:G1"/>
    <mergeCell ref="C2:G2"/>
    <mergeCell ref="A1:B2"/>
  </mergeCells>
  <printOptions/>
  <pageMargins left="0.75" right="0.75" top="0.27" bottom="0.24" header="0.24" footer="0.2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="200" zoomScaleNormal="200" workbookViewId="0" topLeftCell="C1">
      <selection activeCell="C3" sqref="C3:G3"/>
    </sheetView>
  </sheetViews>
  <sheetFormatPr defaultColWidth="9.140625" defaultRowHeight="12.75"/>
  <cols>
    <col min="1" max="1" width="5.140625" style="0" customWidth="1"/>
    <col min="2" max="2" width="9.7109375" style="0" customWidth="1"/>
    <col min="3" max="3" width="24.8515625" style="0" customWidth="1"/>
    <col min="4" max="4" width="13.140625" style="0" customWidth="1"/>
    <col min="5" max="5" width="14.7109375" style="0" customWidth="1"/>
    <col min="6" max="6" width="13.00390625" style="0" customWidth="1"/>
    <col min="7" max="7" width="14.57421875" style="0" customWidth="1"/>
  </cols>
  <sheetData>
    <row r="1" spans="1:7" ht="12.75">
      <c r="A1" s="43" t="s">
        <v>432</v>
      </c>
      <c r="B1" s="44"/>
      <c r="C1" s="45"/>
      <c r="D1" s="32" t="s">
        <v>0</v>
      </c>
      <c r="E1" s="33"/>
      <c r="F1" s="47" t="s">
        <v>734</v>
      </c>
      <c r="G1" s="40"/>
    </row>
    <row r="2" spans="1:7" ht="12.75">
      <c r="A2" s="48" t="s">
        <v>863</v>
      </c>
      <c r="B2" s="44"/>
      <c r="C2" s="45"/>
      <c r="D2" s="32" t="s">
        <v>735</v>
      </c>
      <c r="E2" s="33"/>
      <c r="F2" s="47" t="s">
        <v>736</v>
      </c>
      <c r="G2" s="40"/>
    </row>
    <row r="3" spans="1:7" ht="12.75">
      <c r="A3" s="41" t="s">
        <v>433</v>
      </c>
      <c r="B3" s="42"/>
      <c r="C3" s="46" t="s">
        <v>867</v>
      </c>
      <c r="D3" s="46"/>
      <c r="E3" s="46"/>
      <c r="F3" s="46"/>
      <c r="G3" s="46"/>
    </row>
    <row r="4" spans="1:7" ht="45">
      <c r="A4" s="1" t="s">
        <v>1</v>
      </c>
      <c r="B4" s="1" t="s">
        <v>2</v>
      </c>
      <c r="C4" s="1" t="s">
        <v>3</v>
      </c>
      <c r="D4" s="1" t="s">
        <v>737</v>
      </c>
      <c r="E4" s="1" t="s">
        <v>738</v>
      </c>
      <c r="F4" s="1" t="s">
        <v>739</v>
      </c>
      <c r="G4" s="1" t="s">
        <v>740</v>
      </c>
    </row>
    <row r="5" spans="1:7" ht="18.75">
      <c r="A5" s="3" t="s">
        <v>741</v>
      </c>
      <c r="B5" s="8" t="s">
        <v>8</v>
      </c>
      <c r="C5" s="27" t="s">
        <v>742</v>
      </c>
      <c r="D5" s="21">
        <f>SUM(D6:D13)</f>
        <v>9833930.95</v>
      </c>
      <c r="E5" s="21">
        <f>SUM(E6:E13)</f>
        <v>213278.65000000002</v>
      </c>
      <c r="F5" s="21">
        <f>SUM(F6:F13)</f>
        <v>82014.09999999999</v>
      </c>
      <c r="G5" s="21">
        <f>SUM(G6:G13)</f>
        <v>9669243.98</v>
      </c>
    </row>
    <row r="6" spans="1:7" ht="12.75">
      <c r="A6" s="3" t="s">
        <v>743</v>
      </c>
      <c r="B6" s="4" t="s">
        <v>744</v>
      </c>
      <c r="C6" s="4" t="s">
        <v>745</v>
      </c>
      <c r="D6" s="7"/>
      <c r="E6" s="7"/>
      <c r="F6" s="7"/>
      <c r="G6" s="7">
        <f>D6+E6-F6</f>
        <v>0</v>
      </c>
    </row>
    <row r="7" spans="1:7" ht="12.75">
      <c r="A7" s="3" t="s">
        <v>746</v>
      </c>
      <c r="B7" s="4" t="s">
        <v>747</v>
      </c>
      <c r="C7" s="4" t="s">
        <v>748</v>
      </c>
      <c r="D7" s="7">
        <v>9481979.43</v>
      </c>
      <c r="E7" s="7">
        <v>0</v>
      </c>
      <c r="F7" s="7"/>
      <c r="G7" s="7">
        <f aca="true" t="shared" si="0" ref="G7:G12">D7+E7-F7</f>
        <v>9481979.43</v>
      </c>
    </row>
    <row r="8" spans="1:7" ht="12.75">
      <c r="A8" s="3" t="s">
        <v>749</v>
      </c>
      <c r="B8" s="4" t="s">
        <v>750</v>
      </c>
      <c r="C8" s="4" t="s">
        <v>751</v>
      </c>
      <c r="D8" s="7">
        <v>0</v>
      </c>
      <c r="E8" s="7"/>
      <c r="F8" s="7"/>
      <c r="G8" s="7">
        <f t="shared" si="0"/>
        <v>0</v>
      </c>
    </row>
    <row r="9" spans="1:7" ht="12.75">
      <c r="A9" s="3" t="s">
        <v>752</v>
      </c>
      <c r="B9" s="4" t="s">
        <v>753</v>
      </c>
      <c r="C9" s="4" t="s">
        <v>754</v>
      </c>
      <c r="D9" s="7">
        <v>56000</v>
      </c>
      <c r="E9" s="7">
        <v>149439.57</v>
      </c>
      <c r="F9" s="7">
        <v>18175.02</v>
      </c>
      <c r="G9" s="7">
        <f t="shared" si="0"/>
        <v>187264.55000000002</v>
      </c>
    </row>
    <row r="10" spans="1:7" ht="12.75">
      <c r="A10" s="3" t="s">
        <v>755</v>
      </c>
      <c r="B10" s="4" t="s">
        <v>756</v>
      </c>
      <c r="C10" s="4" t="s">
        <v>757</v>
      </c>
      <c r="D10" s="7">
        <v>0</v>
      </c>
      <c r="E10" s="7"/>
      <c r="F10" s="7"/>
      <c r="G10" s="7">
        <f t="shared" si="0"/>
        <v>0</v>
      </c>
    </row>
    <row r="11" spans="1:7" ht="18.75">
      <c r="A11" s="3" t="s">
        <v>758</v>
      </c>
      <c r="B11" s="4" t="s">
        <v>759</v>
      </c>
      <c r="C11" s="4" t="s">
        <v>760</v>
      </c>
      <c r="D11" s="7">
        <v>0</v>
      </c>
      <c r="E11" s="7">
        <v>40026.88</v>
      </c>
      <c r="F11" s="7">
        <v>40026.88</v>
      </c>
      <c r="G11" s="7">
        <f t="shared" si="0"/>
        <v>0</v>
      </c>
    </row>
    <row r="12" spans="1:7" ht="12.75">
      <c r="A12" s="3" t="s">
        <v>761</v>
      </c>
      <c r="B12" s="4" t="s">
        <v>762</v>
      </c>
      <c r="C12" s="4" t="s">
        <v>763</v>
      </c>
      <c r="D12" s="7">
        <v>0</v>
      </c>
      <c r="E12" s="7">
        <v>23812.2</v>
      </c>
      <c r="F12" s="7">
        <v>23812.2</v>
      </c>
      <c r="G12" s="7">
        <f t="shared" si="0"/>
        <v>0</v>
      </c>
    </row>
    <row r="13" spans="1:7" ht="18.75">
      <c r="A13" s="3" t="s">
        <v>764</v>
      </c>
      <c r="B13" s="4" t="s">
        <v>765</v>
      </c>
      <c r="C13" s="4" t="s">
        <v>766</v>
      </c>
      <c r="D13" s="7">
        <v>295951.52</v>
      </c>
      <c r="E13" s="7">
        <v>0</v>
      </c>
      <c r="F13" s="7">
        <v>0</v>
      </c>
      <c r="G13" s="7">
        <v>0</v>
      </c>
    </row>
    <row r="14" spans="1:7" ht="18.75">
      <c r="A14" s="3" t="s">
        <v>767</v>
      </c>
      <c r="B14" s="8" t="s">
        <v>24</v>
      </c>
      <c r="C14" s="27" t="s">
        <v>768</v>
      </c>
      <c r="D14" s="21">
        <f>SUM(D15:D22)</f>
        <v>1334807.1400000001</v>
      </c>
      <c r="E14" s="21">
        <f>E15+E16+E17+E18+E19+E20+E21+E22</f>
        <v>82014.09999999999</v>
      </c>
      <c r="F14" s="21">
        <f>F15+F16+F17+F18+F19+F20+F21+F22</f>
        <v>487311.32</v>
      </c>
      <c r="G14" s="21">
        <f>D14-E14+F14</f>
        <v>1740104.36</v>
      </c>
    </row>
    <row r="15" spans="1:7" ht="18.75">
      <c r="A15" s="3" t="s">
        <v>769</v>
      </c>
      <c r="B15" s="4" t="s">
        <v>770</v>
      </c>
      <c r="C15" s="4" t="s">
        <v>771</v>
      </c>
      <c r="D15" s="7"/>
      <c r="E15" s="7"/>
      <c r="F15" s="7"/>
      <c r="G15" s="7">
        <f>D15-E15+F15</f>
        <v>0</v>
      </c>
    </row>
    <row r="16" spans="1:7" ht="18.75">
      <c r="A16" s="3" t="s">
        <v>772</v>
      </c>
      <c r="B16" s="4" t="s">
        <v>773</v>
      </c>
      <c r="C16" s="4" t="s">
        <v>774</v>
      </c>
      <c r="D16" s="7">
        <v>1110527.77</v>
      </c>
      <c r="E16" s="7"/>
      <c r="F16" s="7">
        <v>362484</v>
      </c>
      <c r="G16" s="7">
        <f aca="true" t="shared" si="1" ref="G16:G32">D16-E16+F16</f>
        <v>1473011.77</v>
      </c>
    </row>
    <row r="17" spans="1:7" ht="18.75">
      <c r="A17" s="3" t="s">
        <v>775</v>
      </c>
      <c r="B17" s="4" t="s">
        <v>776</v>
      </c>
      <c r="C17" s="4" t="s">
        <v>777</v>
      </c>
      <c r="D17" s="7">
        <v>0</v>
      </c>
      <c r="E17" s="7">
        <v>0</v>
      </c>
      <c r="F17" s="7">
        <v>0</v>
      </c>
      <c r="G17" s="7">
        <f t="shared" si="1"/>
        <v>0</v>
      </c>
    </row>
    <row r="18" spans="1:7" ht="18.75">
      <c r="A18" s="3" t="s">
        <v>778</v>
      </c>
      <c r="B18" s="4" t="s">
        <v>779</v>
      </c>
      <c r="C18" s="4" t="s">
        <v>780</v>
      </c>
      <c r="D18" s="7">
        <v>56000</v>
      </c>
      <c r="E18" s="7">
        <v>18175.02</v>
      </c>
      <c r="F18" s="7">
        <v>60988.24</v>
      </c>
      <c r="G18" s="7">
        <f t="shared" si="1"/>
        <v>98813.22</v>
      </c>
    </row>
    <row r="19" spans="1:7" ht="18.75">
      <c r="A19" s="3" t="s">
        <v>781</v>
      </c>
      <c r="B19" s="4" t="s">
        <v>782</v>
      </c>
      <c r="C19" s="4" t="s">
        <v>783</v>
      </c>
      <c r="D19" s="7">
        <v>0</v>
      </c>
      <c r="E19" s="7"/>
      <c r="F19" s="7">
        <v>0</v>
      </c>
      <c r="G19" s="7">
        <f t="shared" si="1"/>
        <v>0</v>
      </c>
    </row>
    <row r="20" spans="1:7" ht="27.75">
      <c r="A20" s="3" t="s">
        <v>784</v>
      </c>
      <c r="B20" s="4" t="s">
        <v>785</v>
      </c>
      <c r="C20" s="4" t="s">
        <v>786</v>
      </c>
      <c r="D20" s="7"/>
      <c r="E20" s="7">
        <v>40026.88</v>
      </c>
      <c r="F20" s="7">
        <v>40026.88</v>
      </c>
      <c r="G20" s="7">
        <f t="shared" si="1"/>
        <v>0</v>
      </c>
    </row>
    <row r="21" spans="1:7" ht="18.75">
      <c r="A21" s="3" t="s">
        <v>787</v>
      </c>
      <c r="B21" s="4" t="s">
        <v>788</v>
      </c>
      <c r="C21" s="4" t="s">
        <v>789</v>
      </c>
      <c r="D21" s="7"/>
      <c r="E21" s="7">
        <v>23812.2</v>
      </c>
      <c r="F21" s="7">
        <v>23812.2</v>
      </c>
      <c r="G21" s="7">
        <f t="shared" si="1"/>
        <v>0</v>
      </c>
    </row>
    <row r="22" spans="1:7" ht="18.75">
      <c r="A22" s="3" t="s">
        <v>790</v>
      </c>
      <c r="B22" s="4" t="s">
        <v>791</v>
      </c>
      <c r="C22" s="4" t="s">
        <v>792</v>
      </c>
      <c r="D22" s="7">
        <v>168279.37</v>
      </c>
      <c r="E22" s="7"/>
      <c r="F22" s="7"/>
      <c r="G22" s="7">
        <f t="shared" si="1"/>
        <v>168279.37</v>
      </c>
    </row>
    <row r="23" spans="1:7" ht="18.75">
      <c r="A23" s="3" t="s">
        <v>793</v>
      </c>
      <c r="B23" s="8" t="s">
        <v>794</v>
      </c>
      <c r="C23" s="8" t="s">
        <v>795</v>
      </c>
      <c r="D23" s="17"/>
      <c r="E23" s="17">
        <v>2122409.54</v>
      </c>
      <c r="F23" s="17">
        <v>2122409.54</v>
      </c>
      <c r="G23" s="7">
        <f t="shared" si="1"/>
        <v>0</v>
      </c>
    </row>
    <row r="24" spans="1:7" ht="18.75">
      <c r="A24" s="3" t="s">
        <v>796</v>
      </c>
      <c r="B24" s="4" t="s">
        <v>797</v>
      </c>
      <c r="C24" s="4" t="s">
        <v>798</v>
      </c>
      <c r="D24" s="7"/>
      <c r="E24" s="7"/>
      <c r="F24" s="7"/>
      <c r="G24" s="7">
        <f t="shared" si="1"/>
        <v>0</v>
      </c>
    </row>
    <row r="25" spans="1:7" ht="18.75">
      <c r="A25" s="3" t="s">
        <v>799</v>
      </c>
      <c r="B25" s="4" t="s">
        <v>800</v>
      </c>
      <c r="C25" s="4" t="s">
        <v>801</v>
      </c>
      <c r="D25" s="7"/>
      <c r="E25" s="7"/>
      <c r="F25" s="7"/>
      <c r="G25" s="7">
        <f t="shared" si="1"/>
        <v>0</v>
      </c>
    </row>
    <row r="26" spans="1:7" ht="18.75">
      <c r="A26" s="3" t="s">
        <v>802</v>
      </c>
      <c r="B26" s="4" t="s">
        <v>803</v>
      </c>
      <c r="C26" s="4" t="s">
        <v>804</v>
      </c>
      <c r="D26" s="7"/>
      <c r="E26" s="7"/>
      <c r="F26" s="7"/>
      <c r="G26" s="7">
        <f t="shared" si="1"/>
        <v>0</v>
      </c>
    </row>
    <row r="27" spans="1:7" ht="18.75">
      <c r="A27" s="3" t="s">
        <v>805</v>
      </c>
      <c r="B27" s="4" t="s">
        <v>806</v>
      </c>
      <c r="C27" s="4" t="s">
        <v>807</v>
      </c>
      <c r="D27" s="7"/>
      <c r="E27" s="7"/>
      <c r="F27" s="7"/>
      <c r="G27" s="7">
        <f t="shared" si="1"/>
        <v>0</v>
      </c>
    </row>
    <row r="28" spans="1:7" ht="18.75">
      <c r="A28" s="3" t="s">
        <v>808</v>
      </c>
      <c r="B28" s="4" t="s">
        <v>92</v>
      </c>
      <c r="C28" s="4" t="s">
        <v>809</v>
      </c>
      <c r="D28" s="7">
        <v>906932.03</v>
      </c>
      <c r="E28" s="7"/>
      <c r="F28" s="7"/>
      <c r="G28" s="7">
        <f t="shared" si="1"/>
        <v>906932.03</v>
      </c>
    </row>
    <row r="29" spans="1:7" ht="12.75">
      <c r="A29" s="3" t="s">
        <v>810</v>
      </c>
      <c r="B29" s="4" t="s">
        <v>811</v>
      </c>
      <c r="C29" s="4" t="s">
        <v>812</v>
      </c>
      <c r="D29" s="7"/>
      <c r="E29" s="7"/>
      <c r="F29" s="7"/>
      <c r="G29" s="7">
        <f t="shared" si="1"/>
        <v>0</v>
      </c>
    </row>
    <row r="30" spans="1:7" ht="12.75">
      <c r="A30" s="3" t="s">
        <v>813</v>
      </c>
      <c r="B30" s="4" t="s">
        <v>814</v>
      </c>
      <c r="C30" s="4" t="s">
        <v>815</v>
      </c>
      <c r="D30" s="7"/>
      <c r="E30" s="7"/>
      <c r="F30" s="7"/>
      <c r="G30" s="7">
        <f t="shared" si="1"/>
        <v>0</v>
      </c>
    </row>
    <row r="31" spans="1:7" ht="18.75">
      <c r="A31" s="3" t="s">
        <v>816</v>
      </c>
      <c r="B31" s="4" t="s">
        <v>817</v>
      </c>
      <c r="C31" s="4" t="s">
        <v>818</v>
      </c>
      <c r="D31" s="7"/>
      <c r="E31" s="7"/>
      <c r="F31" s="7"/>
      <c r="G31" s="7">
        <f t="shared" si="1"/>
        <v>0</v>
      </c>
    </row>
    <row r="32" spans="1:7" ht="18.75">
      <c r="A32" s="3" t="s">
        <v>819</v>
      </c>
      <c r="B32" s="4" t="s">
        <v>820</v>
      </c>
      <c r="C32" s="4" t="s">
        <v>821</v>
      </c>
      <c r="D32" s="7"/>
      <c r="E32" s="7"/>
      <c r="F32" s="7"/>
      <c r="G32" s="7">
        <f t="shared" si="1"/>
        <v>0</v>
      </c>
    </row>
    <row r="33" spans="1:7" ht="18.75">
      <c r="A33" s="3" t="s">
        <v>822</v>
      </c>
      <c r="B33" s="8" t="s">
        <v>96</v>
      </c>
      <c r="C33" s="8" t="s">
        <v>823</v>
      </c>
      <c r="D33" s="17">
        <v>1010830</v>
      </c>
      <c r="E33" s="17">
        <v>1715073.36</v>
      </c>
      <c r="F33" s="17">
        <v>1148399.14</v>
      </c>
      <c r="G33" s="17">
        <f>D33+E33-F33</f>
        <v>1577504.2200000004</v>
      </c>
    </row>
    <row r="34" spans="1:7" ht="18.75">
      <c r="A34" s="3" t="s">
        <v>824</v>
      </c>
      <c r="B34" s="4" t="s">
        <v>825</v>
      </c>
      <c r="C34" s="4" t="s">
        <v>826</v>
      </c>
      <c r="D34" s="7"/>
      <c r="E34" s="7"/>
      <c r="F34" s="7"/>
      <c r="G34" s="7"/>
    </row>
    <row r="35" spans="1:7" ht="18.75">
      <c r="A35" s="3" t="s">
        <v>827</v>
      </c>
      <c r="B35" s="4" t="s">
        <v>828</v>
      </c>
      <c r="C35" s="4" t="s">
        <v>829</v>
      </c>
      <c r="D35" s="7"/>
      <c r="E35" s="7"/>
      <c r="F35" s="7"/>
      <c r="G35" s="7"/>
    </row>
    <row r="36" spans="1:7" ht="27.75">
      <c r="A36" s="3" t="s">
        <v>830</v>
      </c>
      <c r="B36" s="4" t="s">
        <v>831</v>
      </c>
      <c r="C36" s="4" t="s">
        <v>832</v>
      </c>
      <c r="D36" s="7"/>
      <c r="E36" s="7"/>
      <c r="F36" s="7"/>
      <c r="G36" s="7"/>
    </row>
    <row r="37" spans="1:7" ht="27.75">
      <c r="A37" s="3" t="s">
        <v>833</v>
      </c>
      <c r="B37" s="4" t="s">
        <v>834</v>
      </c>
      <c r="C37" s="4" t="s">
        <v>835</v>
      </c>
      <c r="D37" s="7"/>
      <c r="E37" s="7"/>
      <c r="F37" s="7"/>
      <c r="G37" s="7"/>
    </row>
    <row r="38" spans="1:7" ht="27.75">
      <c r="A38" s="3" t="s">
        <v>836</v>
      </c>
      <c r="B38" s="4" t="s">
        <v>837</v>
      </c>
      <c r="C38" s="4" t="s">
        <v>838</v>
      </c>
      <c r="D38" s="7"/>
      <c r="E38" s="7"/>
      <c r="F38" s="7"/>
      <c r="G38" s="7"/>
    </row>
    <row r="39" spans="1:7" ht="27.75">
      <c r="A39" s="3" t="s">
        <v>839</v>
      </c>
      <c r="B39" s="4" t="s">
        <v>840</v>
      </c>
      <c r="C39" s="4" t="s">
        <v>841</v>
      </c>
      <c r="D39" s="7"/>
      <c r="E39" s="7"/>
      <c r="F39" s="7"/>
      <c r="G39" s="7"/>
    </row>
    <row r="40" spans="1:7" ht="18.75">
      <c r="A40" s="3" t="s">
        <v>842</v>
      </c>
      <c r="B40" s="4" t="s">
        <v>843</v>
      </c>
      <c r="C40" s="4" t="s">
        <v>844</v>
      </c>
      <c r="D40" s="7"/>
      <c r="E40" s="7"/>
      <c r="F40" s="7"/>
      <c r="G40" s="7"/>
    </row>
    <row r="41" spans="1:7" ht="27.75">
      <c r="A41" s="3" t="s">
        <v>845</v>
      </c>
      <c r="B41" s="4" t="s">
        <v>846</v>
      </c>
      <c r="C41" s="4" t="s">
        <v>847</v>
      </c>
      <c r="D41" s="7"/>
      <c r="E41" s="7"/>
      <c r="F41" s="7"/>
      <c r="G41" s="7"/>
    </row>
    <row r="42" spans="1:7" ht="27.75">
      <c r="A42" s="3" t="s">
        <v>848</v>
      </c>
      <c r="B42" s="4" t="s">
        <v>849</v>
      </c>
      <c r="C42" s="4" t="s">
        <v>850</v>
      </c>
      <c r="D42" s="7"/>
      <c r="E42" s="7"/>
      <c r="F42" s="7"/>
      <c r="G42" s="7"/>
    </row>
    <row r="43" spans="1:7" ht="27.75">
      <c r="A43" s="3" t="s">
        <v>851</v>
      </c>
      <c r="B43" s="4" t="s">
        <v>852</v>
      </c>
      <c r="C43" s="4" t="s">
        <v>853</v>
      </c>
      <c r="D43" s="7"/>
      <c r="E43" s="7"/>
      <c r="F43" s="7"/>
      <c r="G43" s="7"/>
    </row>
    <row r="44" spans="1:7" ht="18.75">
      <c r="A44" s="3" t="s">
        <v>854</v>
      </c>
      <c r="B44" s="4" t="s">
        <v>855</v>
      </c>
      <c r="C44" s="4" t="s">
        <v>856</v>
      </c>
      <c r="D44" s="7"/>
      <c r="E44" s="7"/>
      <c r="F44" s="7"/>
      <c r="G44" s="7"/>
    </row>
  </sheetData>
  <mergeCells count="8">
    <mergeCell ref="A3:B3"/>
    <mergeCell ref="A1:C1"/>
    <mergeCell ref="D1:E1"/>
    <mergeCell ref="C3:G3"/>
    <mergeCell ref="F1:G1"/>
    <mergeCell ref="A2:C2"/>
    <mergeCell ref="D2:E2"/>
    <mergeCell ref="F2:G2"/>
  </mergeCells>
  <printOptions/>
  <pageMargins left="1.11" right="0.2" top="0.26" bottom="0.2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Николай</cp:lastModifiedBy>
  <cp:lastPrinted>2013-06-27T13:55:08Z</cp:lastPrinted>
  <dcterms:created xsi:type="dcterms:W3CDTF">1996-10-08T23:32:33Z</dcterms:created>
  <dcterms:modified xsi:type="dcterms:W3CDTF">2013-06-27T13:55:40Z</dcterms:modified>
  <cp:category/>
  <cp:version/>
  <cp:contentType/>
  <cp:contentStatus/>
</cp:coreProperties>
</file>